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Silvo 2023\JN SJN, MOL 2023\JPE SIR 410-23 SD VP Pod ježami, Cukrarna, Zelena jama, Vilharija, Zvezna ulica\"/>
    </mc:Choice>
  </mc:AlternateContent>
  <bookViews>
    <workbookView xWindow="-15" yWindow="-15" windowWidth="14400" windowHeight="14805" tabRatio="956"/>
  </bookViews>
  <sheets>
    <sheet name="REKAP" sheetId="55" r:id="rId1"/>
    <sheet name="a" sheetId="42" r:id="rId2"/>
    <sheet name="od točke 1 do 3" sheetId="1" r:id="rId3"/>
    <sheet name="od točke 3 do 6" sheetId="54" r:id="rId4"/>
    <sheet name="od točke 5 do 7" sheetId="49" r:id="rId5"/>
    <sheet name="od točke 7 do 8" sheetId="51" r:id="rId6"/>
    <sheet name="b" sheetId="57" r:id="rId7"/>
    <sheet name="4.1 Vročevodni priključek" sheetId="56" r:id="rId8"/>
    <sheet name="c" sheetId="58" r:id="rId9"/>
    <sheet name="P2351_SD_TEREN_OBJEKT_2_faza" sheetId="59" r:id="rId10"/>
    <sheet name="d" sheetId="62" r:id="rId11"/>
    <sheet name="Sep-1-vročevod" sheetId="61" r:id="rId12"/>
    <sheet name="Sep-2-splošno" sheetId="63" r:id="rId13"/>
    <sheet name=" UVODNI LIST" sheetId="60" r:id="rId14"/>
    <sheet name="e" sheetId="64" r:id="rId15"/>
    <sheet name="VROČEVOD - ZU IN NO" sheetId="66" r:id="rId16"/>
  </sheets>
  <externalReferences>
    <externalReference r:id="rId17"/>
    <externalReference r:id="rId18"/>
    <externalReference r:id="rId19"/>
  </externalReferences>
  <definedNames>
    <definedName name="__xlnm.Print_Area_1">#REF!</definedName>
    <definedName name="__xlnm.Print_Area_2">#REF!</definedName>
    <definedName name="__xlnm.Print_Area_3">#REF!</definedName>
    <definedName name="__xlnm.Print_Area_6">#REF!</definedName>
    <definedName name="_A65636" localSheetId="0">#REF!</definedName>
    <definedName name="_A65636">#REF!</definedName>
    <definedName name="_C99392" localSheetId="0">#REF!</definedName>
    <definedName name="_C99392">#REF!</definedName>
    <definedName name="_xlnm._FilterDatabase" localSheetId="2" hidden="1">'od točke 1 do 3'!#REF!</definedName>
    <definedName name="_xlnm._FilterDatabase" localSheetId="3" hidden="1">'od točke 3 do 6'!$A$4:$F$4</definedName>
    <definedName name="_xlnm._FilterDatabase" localSheetId="4" hidden="1">'od točke 5 do 7'!$A$6:$F$6</definedName>
    <definedName name="_xlnm._FilterDatabase" localSheetId="5" hidden="1">'od točke 7 do 8'!$A$6:$F$6</definedName>
    <definedName name="_xlnm._FilterDatabase" localSheetId="9" hidden="1">P2351_SD_TEREN_OBJEKT_2_faza!#REF!</definedName>
    <definedName name="_Parse_In" hidden="1">#REF!</definedName>
    <definedName name="_Parse_Out" hidden="1">#REF!</definedName>
    <definedName name="armatura">#REF!</definedName>
    <definedName name="beton">#REF!</definedName>
    <definedName name="dd">#REF!</definedName>
    <definedName name="dfdasf" localSheetId="0">#REF!</definedName>
    <definedName name="dfdasf">#REF!</definedName>
    <definedName name="eh" localSheetId="0">#REF!</definedName>
    <definedName name="eh">#REF!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4">#REF!</definedName>
    <definedName name="Excel_BuiltIn_Print_Area_2_1">#REF!</definedName>
    <definedName name="Excel_BuiltIn_Print_Area_3">#REF!</definedName>
    <definedName name="Excel_BuiltIn_Print_Area_3_1">#REF!</definedName>
    <definedName name="Excel_BuiltIn_Print_Area_3_1_1">#REF!</definedName>
    <definedName name="Excel_BuiltIn_Print_Area_5">#REF!</definedName>
    <definedName name="Excel_BuiltIn_Print_Area_5_1">#REF!</definedName>
    <definedName name="Excel_BuiltIn_Print_Area_6">#REF!</definedName>
    <definedName name="Instrument_list">#REF!</definedName>
    <definedName name="investicija" localSheetId="1">a!#REF!</definedName>
    <definedName name="investicija" localSheetId="8">'c'!#REF!</definedName>
    <definedName name="investicija" localSheetId="3">#REF!</definedName>
    <definedName name="investicija" localSheetId="4">#REF!</definedName>
    <definedName name="investicija" localSheetId="5">#REF!</definedName>
    <definedName name="investicija" localSheetId="9">#REF!</definedName>
    <definedName name="investicija" localSheetId="0">[1]Rekapitulacija_SD!#REF!</definedName>
    <definedName name="investicija">#REF!</definedName>
    <definedName name="izkop">#REF!</definedName>
    <definedName name="jeklo">#REF!</definedName>
    <definedName name="JEKLO_SD" localSheetId="0">#REF!</definedName>
    <definedName name="JEKLO_SD">#REF!</definedName>
    <definedName name="jhvfž" localSheetId="0">#REF!</definedName>
    <definedName name="jhvfž">#REF!</definedName>
    <definedName name="odvoz">#REF!</definedName>
    <definedName name="opaž">#REF!</definedName>
    <definedName name="_xlnm.Print_Area" localSheetId="13">' UVODNI LIST'!$A$1:$B$36</definedName>
    <definedName name="_xlnm.Print_Area" localSheetId="7">'4.1 Vročevodni priključek'!$A$1:$H$40</definedName>
    <definedName name="_xlnm.Print_Area" localSheetId="1">a!$A$1:$G$19</definedName>
    <definedName name="_xlnm.Print_Area" localSheetId="8">'c'!$A$1:$G$15</definedName>
    <definedName name="_xlnm.Print_Area" localSheetId="3">'od točke 3 do 6'!$A$1:$F$131</definedName>
    <definedName name="_xlnm.Print_Area" localSheetId="4">'od točke 5 do 7'!$A$1:$F$110</definedName>
    <definedName name="_xlnm.Print_Area" localSheetId="5">'od točke 7 do 8'!$A$1:$F$77</definedName>
    <definedName name="_xlnm.Print_Area" localSheetId="9">P2351_SD_TEREN_OBJEKT_2_faza!$A$1:$F$163</definedName>
    <definedName name="_xlnm.Print_Area" localSheetId="0">REKAP!$A$1:$G$13</definedName>
    <definedName name="_xlnm.Print_Area" localSheetId="11">'Sep-1-vročevod'!$A$1:$F$117</definedName>
    <definedName name="_xlnm.Print_Area" localSheetId="12">'Sep-2-splošno'!$A$1:$F$32</definedName>
    <definedName name="_xlnm.Print_Area" localSheetId="15">'VROČEVOD - ZU IN NO'!$A$1:$F$248</definedName>
    <definedName name="poti">#REF!</definedName>
    <definedName name="Potrditev1" localSheetId="15">'VROČEVOD - ZU IN NO'!#REF!</definedName>
    <definedName name="Potrditev2" localSheetId="15">'VROČEVOD - ZU IN NO'!#REF!</definedName>
    <definedName name="Potrditev3" localSheetId="15">'VROČEVOD - ZU IN NO'!#REF!</definedName>
    <definedName name="Potrditev4" localSheetId="15">'VROČEVOD - ZU IN NO'!#REF!</definedName>
    <definedName name="PRINTBLOK">#REF!</definedName>
    <definedName name="razpiranje">#REF!</definedName>
    <definedName name="sss">#REF!</definedName>
    <definedName name="st_sm">#REF!</definedName>
    <definedName name="SWD" localSheetId="0">#REF!</definedName>
    <definedName name="SWD">#REF!</definedName>
    <definedName name="_xlnm.Print_Titles" localSheetId="2">'od točke 1 do 3'!$5:$5</definedName>
    <definedName name="_xlnm.Print_Titles" localSheetId="3">'od točke 3 do 6'!$3:$3</definedName>
    <definedName name="_xlnm.Print_Titles" localSheetId="4">'od točke 5 do 7'!$5:$5</definedName>
    <definedName name="_xlnm.Print_Titles" localSheetId="5">'od točke 7 do 8'!$5:$5</definedName>
    <definedName name="_xlnm.Print_Titles" localSheetId="9">P2351_SD_TEREN_OBJEKT_2_faza!$5:$5</definedName>
    <definedName name="_xlnm.Print_Titles" localSheetId="11">'Sep-1-vročevod'!$1:$2</definedName>
    <definedName name="_xlnm.Print_Titles" localSheetId="12">'Sep-2-splošno'!$1:$2</definedName>
    <definedName name="_xlnm.Print_Titles" localSheetId="15">'VROČEVOD - ZU IN NO'!$1:$1</definedName>
    <definedName name="trasa">#REF!</definedName>
    <definedName name="zasip">#REF!</definedName>
  </definedNames>
  <calcPr calcId="162913"/>
</workbook>
</file>

<file path=xl/calcChain.xml><?xml version="1.0" encoding="utf-8"?>
<calcChain xmlns="http://schemas.openxmlformats.org/spreadsheetml/2006/main">
  <c r="A73" i="51" l="1"/>
  <c r="A69" i="51"/>
  <c r="A63" i="51"/>
  <c r="A52" i="51"/>
  <c r="A31" i="51"/>
  <c r="A25" i="51"/>
  <c r="A106" i="49"/>
  <c r="A102" i="49"/>
  <c r="A97" i="49"/>
  <c r="A84" i="49"/>
  <c r="A54" i="49"/>
  <c r="A48" i="49"/>
  <c r="A35" i="49"/>
  <c r="A122" i="54"/>
  <c r="A116" i="54"/>
  <c r="A104" i="54"/>
  <c r="A83" i="54"/>
  <c r="A75" i="54"/>
  <c r="A67" i="54"/>
  <c r="A60" i="54"/>
  <c r="A40" i="54"/>
  <c r="A149" i="1" l="1"/>
  <c r="F218" i="66"/>
  <c r="F230" i="66"/>
  <c r="F226" i="66"/>
  <c r="F234" i="66"/>
  <c r="F232" i="66"/>
  <c r="F14" i="63"/>
  <c r="F242" i="66" l="1"/>
  <c r="F240" i="66"/>
  <c r="F238" i="66"/>
  <c r="F236" i="66"/>
  <c r="F228" i="66"/>
  <c r="F224" i="66"/>
  <c r="D222" i="66"/>
  <c r="F222" i="66" s="1"/>
  <c r="F214" i="66"/>
  <c r="F208" i="66"/>
  <c r="F173" i="66"/>
  <c r="F140" i="66"/>
  <c r="F104" i="66"/>
  <c r="F101" i="66"/>
  <c r="F100" i="66"/>
  <c r="F99" i="66"/>
  <c r="F94" i="66"/>
  <c r="F93" i="66"/>
  <c r="F92" i="66"/>
  <c r="F91" i="66"/>
  <c r="F87" i="66"/>
  <c r="F83" i="66"/>
  <c r="F79" i="66"/>
  <c r="F78" i="66"/>
  <c r="F77" i="66"/>
  <c r="F76" i="66"/>
  <c r="F73" i="66"/>
  <c r="F72" i="66"/>
  <c r="F71" i="66"/>
  <c r="F70" i="66"/>
  <c r="F65" i="66"/>
  <c r="F63" i="66"/>
  <c r="F59" i="66"/>
  <c r="F55" i="66"/>
  <c r="F54" i="66"/>
  <c r="F53" i="66"/>
  <c r="F49" i="66"/>
  <c r="F48" i="66"/>
  <c r="F44" i="66"/>
  <c r="F43" i="66"/>
  <c r="F39" i="66"/>
  <c r="F38" i="66"/>
  <c r="F34" i="66"/>
  <c r="F30" i="66"/>
  <c r="F29" i="66"/>
  <c r="F28" i="66"/>
  <c r="F24" i="66"/>
  <c r="F20" i="66"/>
  <c r="F19" i="66"/>
  <c r="F18" i="66"/>
  <c r="F13" i="66"/>
  <c r="A11" i="66"/>
  <c r="B5" i="64"/>
  <c r="F244" i="66" l="1"/>
  <c r="F246" i="66" s="1"/>
  <c r="A15" i="66"/>
  <c r="A22" i="66" s="1"/>
  <c r="F248" i="66" l="1"/>
  <c r="C5" i="64" s="1"/>
  <c r="C8" i="64" s="1"/>
  <c r="G9" i="55" s="1"/>
  <c r="A26" i="66"/>
  <c r="A41" i="66" l="1"/>
  <c r="A32" i="66"/>
  <c r="A36" i="66" l="1"/>
  <c r="A46" i="66" l="1"/>
  <c r="A51" i="66" l="1"/>
  <c r="A57" i="66" l="1"/>
  <c r="A61" i="66" s="1"/>
  <c r="A65" i="66" s="1"/>
  <c r="A69" i="66" s="1"/>
  <c r="A75" i="66" s="1"/>
  <c r="A81" i="66" s="1"/>
  <c r="A85" i="66" s="1"/>
  <c r="A89" i="66" s="1"/>
  <c r="A96" i="66" s="1"/>
  <c r="A103" i="66" s="1"/>
  <c r="A108" i="66" s="1"/>
  <c r="A142" i="66" s="1"/>
  <c r="A175" i="66" s="1"/>
  <c r="A212" i="66" s="1"/>
  <c r="A216" i="66" s="1"/>
  <c r="A220" i="66" s="1"/>
  <c r="A224" i="66" s="1"/>
  <c r="A226" i="66" s="1"/>
  <c r="A228" i="66" s="1"/>
  <c r="A230" i="66" s="1"/>
  <c r="A232" i="66" s="1"/>
  <c r="A234" i="66" s="1"/>
  <c r="A236" i="66" s="1"/>
  <c r="A238" i="66" s="1"/>
  <c r="A240" i="66" s="1"/>
  <c r="A242" i="66" s="1"/>
  <c r="A244" i="66" s="1"/>
  <c r="A246" i="66" s="1"/>
  <c r="F29" i="63" l="1"/>
  <c r="F27" i="63"/>
  <c r="F24" i="63"/>
  <c r="F21" i="63"/>
  <c r="F11" i="63"/>
  <c r="F8" i="63"/>
  <c r="F5" i="63"/>
  <c r="F111" i="61"/>
  <c r="F108" i="61"/>
  <c r="F102" i="61"/>
  <c r="F99" i="61"/>
  <c r="F96" i="61"/>
  <c r="F93" i="61"/>
  <c r="F90" i="61"/>
  <c r="F87" i="61"/>
  <c r="F86" i="61"/>
  <c r="F85" i="61"/>
  <c r="F84" i="61"/>
  <c r="F83" i="61"/>
  <c r="F79" i="61"/>
  <c r="F78" i="61"/>
  <c r="F77" i="61"/>
  <c r="F73" i="61"/>
  <c r="F72" i="61"/>
  <c r="F71" i="61"/>
  <c r="F70" i="61"/>
  <c r="F69" i="61"/>
  <c r="F65" i="61"/>
  <c r="F63" i="61"/>
  <c r="F62" i="61"/>
  <c r="F58" i="61"/>
  <c r="F57" i="61"/>
  <c r="F56" i="61"/>
  <c r="F52" i="61"/>
  <c r="F51" i="61"/>
  <c r="F47" i="61"/>
  <c r="F46" i="61"/>
  <c r="F45" i="61"/>
  <c r="F44" i="61"/>
  <c r="F43" i="61"/>
  <c r="F40" i="61"/>
  <c r="F39" i="61"/>
  <c r="F36" i="61"/>
  <c r="F32" i="61"/>
  <c r="F28" i="61"/>
  <c r="F25" i="61"/>
  <c r="F22" i="61"/>
  <c r="F19" i="61"/>
  <c r="F114" i="61" l="1"/>
  <c r="F117" i="61" s="1"/>
  <c r="E3" i="62" s="1"/>
  <c r="F32" i="63"/>
  <c r="E4" i="62" s="1"/>
  <c r="E5" i="62" l="1"/>
  <c r="G8" i="55" s="1"/>
  <c r="F156" i="59"/>
  <c r="F151" i="59"/>
  <c r="F150" i="59"/>
  <c r="F144" i="59"/>
  <c r="F139" i="59"/>
  <c r="F138" i="59"/>
  <c r="F133" i="59"/>
  <c r="F128" i="59"/>
  <c r="F123" i="59"/>
  <c r="F118" i="59"/>
  <c r="F117" i="59"/>
  <c r="F116" i="59"/>
  <c r="F110" i="59"/>
  <c r="F109" i="59"/>
  <c r="F103" i="59"/>
  <c r="F96" i="59"/>
  <c r="F90" i="59"/>
  <c r="F89" i="59"/>
  <c r="F83" i="59"/>
  <c r="F77" i="59"/>
  <c r="F71" i="59"/>
  <c r="F70" i="59"/>
  <c r="F69" i="59"/>
  <c r="F68" i="59"/>
  <c r="F62" i="59"/>
  <c r="F61" i="59"/>
  <c r="F60" i="59"/>
  <c r="F59" i="59"/>
  <c r="F53" i="59"/>
  <c r="F48" i="59"/>
  <c r="F43" i="59"/>
  <c r="F37" i="59"/>
  <c r="F31" i="59"/>
  <c r="F25" i="59"/>
  <c r="F19" i="59"/>
  <c r="A14" i="59"/>
  <c r="A22" i="59" s="1"/>
  <c r="F11" i="59"/>
  <c r="F161" i="59" l="1"/>
  <c r="F163" i="59" s="1"/>
  <c r="G13" i="58" s="1"/>
  <c r="G15" i="58" s="1"/>
  <c r="G6" i="58" s="1"/>
  <c r="G7" i="55" s="1"/>
  <c r="A28" i="59"/>
  <c r="A34" i="59" l="1"/>
  <c r="A40" i="59" s="1"/>
  <c r="A46" i="59" l="1"/>
  <c r="A51" i="59" l="1"/>
  <c r="A56" i="59" l="1"/>
  <c r="A65" i="59" s="1"/>
  <c r="A74" i="59" l="1"/>
  <c r="A80" i="59" l="1"/>
  <c r="A86" i="59" s="1"/>
  <c r="A93" i="59" s="1"/>
  <c r="A99" i="59" s="1"/>
  <c r="A106" i="59" s="1"/>
  <c r="A113" i="59" s="1"/>
  <c r="A121" i="59" s="1"/>
  <c r="A126" i="59" s="1"/>
  <c r="A131" i="59" s="1"/>
  <c r="A136" i="59" l="1"/>
  <c r="A142" i="59"/>
  <c r="A147" i="59" s="1"/>
  <c r="A154" i="59" s="1"/>
  <c r="A159" i="59" l="1"/>
  <c r="H37" i="56" l="1"/>
  <c r="H36" i="56"/>
  <c r="H35" i="56"/>
  <c r="H33" i="56"/>
  <c r="H32" i="56"/>
  <c r="H31" i="56"/>
  <c r="H30" i="56"/>
  <c r="H28" i="56"/>
  <c r="H27" i="56"/>
  <c r="H26" i="56"/>
  <c r="H25" i="56"/>
  <c r="H24" i="56"/>
  <c r="H22" i="56"/>
  <c r="H21" i="56"/>
  <c r="H20" i="56"/>
  <c r="H19" i="56"/>
  <c r="H18" i="56"/>
  <c r="H17" i="56"/>
  <c r="H15" i="56"/>
  <c r="H14" i="56"/>
  <c r="H13" i="56"/>
  <c r="H12" i="56"/>
  <c r="H11" i="56"/>
  <c r="H9" i="56"/>
  <c r="H8" i="56"/>
  <c r="H7" i="56"/>
  <c r="H6" i="56"/>
  <c r="H4" i="56"/>
  <c r="H38" i="56" l="1"/>
  <c r="H40" i="56" s="1"/>
  <c r="G9" i="57" s="1"/>
  <c r="G10" i="57" s="1"/>
  <c r="G6" i="55" s="1"/>
  <c r="G11" i="55"/>
  <c r="G10" i="55"/>
  <c r="F144" i="1" l="1"/>
  <c r="F139" i="1"/>
  <c r="F79" i="49"/>
  <c r="F18" i="49"/>
  <c r="F72" i="1"/>
  <c r="F35" i="1"/>
  <c r="F66" i="51" l="1"/>
  <c r="F71" i="51"/>
  <c r="F65" i="51"/>
  <c r="F104" i="49"/>
  <c r="F99" i="49"/>
  <c r="F125" i="54"/>
  <c r="F124" i="54"/>
  <c r="F119" i="54"/>
  <c r="F118" i="54"/>
  <c r="F60" i="51" l="1"/>
  <c r="F54" i="51"/>
  <c r="F49" i="51"/>
  <c r="F44" i="51"/>
  <c r="F39" i="51"/>
  <c r="F34" i="51"/>
  <c r="F28" i="51"/>
  <c r="F22" i="51"/>
  <c r="F16" i="51"/>
  <c r="F15" i="51"/>
  <c r="F9" i="51"/>
  <c r="A7" i="51"/>
  <c r="F94" i="49"/>
  <c r="F93" i="49"/>
  <c r="F92" i="49"/>
  <c r="F86" i="49"/>
  <c r="F81" i="49"/>
  <c r="F80" i="49"/>
  <c r="F74" i="49"/>
  <c r="F69" i="49"/>
  <c r="F64" i="49"/>
  <c r="F59" i="49"/>
  <c r="F58" i="49"/>
  <c r="F57" i="49"/>
  <c r="F51" i="49"/>
  <c r="F39" i="49"/>
  <c r="F38" i="49"/>
  <c r="F10" i="49"/>
  <c r="A7" i="49"/>
  <c r="F75" i="51" l="1"/>
  <c r="F77" i="51" s="1"/>
  <c r="G17" i="42" s="1"/>
  <c r="A12" i="51"/>
  <c r="A19" i="51" s="1"/>
  <c r="A13" i="49"/>
  <c r="F114" i="1"/>
  <c r="F78" i="54"/>
  <c r="F79" i="54"/>
  <c r="F44" i="54"/>
  <c r="F43" i="54"/>
  <c r="F50" i="54"/>
  <c r="F16" i="54"/>
  <c r="A5" i="54"/>
  <c r="F8" i="54"/>
  <c r="F134" i="1"/>
  <c r="F113" i="54"/>
  <c r="F112" i="54"/>
  <c r="F106" i="54"/>
  <c r="F101" i="54"/>
  <c r="F100" i="54"/>
  <c r="F95" i="54"/>
  <c r="F90" i="54"/>
  <c r="F85" i="54"/>
  <c r="F80" i="54"/>
  <c r="F72" i="54"/>
  <c r="F71" i="54"/>
  <c r="F64" i="54"/>
  <c r="F63" i="54"/>
  <c r="F57" i="54"/>
  <c r="F37" i="54"/>
  <c r="F31" i="54"/>
  <c r="F25" i="54"/>
  <c r="F24" i="54"/>
  <c r="F23" i="54"/>
  <c r="F17" i="54"/>
  <c r="F15" i="54"/>
  <c r="F14" i="54"/>
  <c r="F45" i="49"/>
  <c r="F32" i="49"/>
  <c r="F26" i="49"/>
  <c r="F25" i="49"/>
  <c r="F19" i="49"/>
  <c r="F17" i="49"/>
  <c r="F16" i="49"/>
  <c r="F148" i="1"/>
  <c r="F128" i="1"/>
  <c r="F92" i="1"/>
  <c r="F80" i="1"/>
  <c r="F70" i="1"/>
  <c r="F71" i="1"/>
  <c r="F127" i="1"/>
  <c r="F121" i="1"/>
  <c r="F116" i="1"/>
  <c r="F115" i="1"/>
  <c r="F109" i="1"/>
  <c r="F104" i="1"/>
  <c r="F99" i="1"/>
  <c r="F94" i="1"/>
  <c r="F93" i="1"/>
  <c r="F86" i="1"/>
  <c r="F79" i="1"/>
  <c r="F73" i="1"/>
  <c r="F64" i="1"/>
  <c r="F59" i="1"/>
  <c r="F54" i="1"/>
  <c r="F48" i="1"/>
  <c r="F47" i="1"/>
  <c r="F41" i="1"/>
  <c r="F29" i="1"/>
  <c r="F21" i="1"/>
  <c r="F20" i="1"/>
  <c r="F12" i="1"/>
  <c r="F11" i="1"/>
  <c r="F108" i="49" l="1"/>
  <c r="F110" i="49" s="1"/>
  <c r="G16" i="42" s="1"/>
  <c r="F129" i="54"/>
  <c r="F131" i="54" s="1"/>
  <c r="G15" i="42" s="1"/>
  <c r="F151" i="1"/>
  <c r="F153" i="1" s="1"/>
  <c r="G14" i="42" s="1"/>
  <c r="A11" i="54"/>
  <c r="G19" i="42" l="1"/>
  <c r="G6" i="42" s="1"/>
  <c r="G5" i="55" s="1"/>
  <c r="G13" i="55" s="1"/>
  <c r="A37" i="51" l="1"/>
  <c r="A42" i="51" s="1"/>
  <c r="A47" i="51" s="1"/>
  <c r="A57" i="51" l="1"/>
  <c r="A7" i="1" l="1"/>
  <c r="A15" i="1" l="1"/>
  <c r="A24" i="1" s="1"/>
  <c r="A32" i="1" s="1"/>
  <c r="A38" i="1" s="1"/>
  <c r="A44" i="1" s="1"/>
  <c r="A51" i="1" s="1"/>
  <c r="A57" i="1" s="1"/>
  <c r="A62" i="1" s="1"/>
  <c r="A67" i="1" l="1"/>
  <c r="A76" i="1" s="1"/>
  <c r="A83" i="1" s="1"/>
  <c r="A89" i="1" s="1"/>
  <c r="A97" i="1" s="1"/>
  <c r="A102" i="1" s="1"/>
  <c r="A107" i="1" s="1"/>
  <c r="A112" i="1" s="1"/>
  <c r="A119" i="1" s="1"/>
  <c r="A124" i="1" l="1"/>
  <c r="A131" i="1" s="1"/>
  <c r="A20" i="54"/>
  <c r="A22" i="49"/>
  <c r="A137" i="1" l="1"/>
  <c r="A29" i="49"/>
  <c r="A28" i="54"/>
  <c r="A34" i="54" s="1"/>
  <c r="A142" i="1" l="1"/>
  <c r="A146" i="1" s="1"/>
  <c r="A42" i="49"/>
  <c r="A47" i="54" l="1"/>
  <c r="A53" i="54" s="1"/>
  <c r="A62" i="49" l="1"/>
  <c r="A88" i="54" l="1"/>
  <c r="A93" i="54" s="1"/>
  <c r="A98" i="54" s="1"/>
  <c r="A67" i="49"/>
  <c r="A72" i="49" s="1"/>
  <c r="A109" i="54" l="1"/>
  <c r="A127" i="54" s="1"/>
  <c r="A77" i="49"/>
  <c r="A89" i="49" s="1"/>
</calcChain>
</file>

<file path=xl/sharedStrings.xml><?xml version="1.0" encoding="utf-8"?>
<sst xmlns="http://schemas.openxmlformats.org/spreadsheetml/2006/main" count="1474" uniqueCount="576">
  <si>
    <t>Z. ŠT.</t>
  </si>
  <si>
    <t>kos</t>
  </si>
  <si>
    <t xml:space="preserve">R E K A P I T U L A C I J A </t>
  </si>
  <si>
    <t>investicija</t>
  </si>
  <si>
    <t>( m )</t>
  </si>
  <si>
    <t xml:space="preserve">POPIS MATERIALA IN DEL S PREDRAČUNOM </t>
  </si>
  <si>
    <t>KOLIČINA</t>
  </si>
  <si>
    <t>ENOTA</t>
  </si>
  <si>
    <t xml:space="preserve">
OPIS POSTAVKE
</t>
  </si>
  <si>
    <r>
      <t>m</t>
    </r>
    <r>
      <rPr>
        <vertAlign val="superscript"/>
        <sz val="10"/>
        <rFont val="Arial"/>
        <family val="2"/>
        <charset val="238"/>
      </rPr>
      <t>1</t>
    </r>
  </si>
  <si>
    <t>CENA/ENOTO [EUR]</t>
  </si>
  <si>
    <t>CENA
[EUR]</t>
  </si>
  <si>
    <t>( EUR )</t>
  </si>
  <si>
    <t>EUR</t>
  </si>
  <si>
    <r>
      <t>m</t>
    </r>
    <r>
      <rPr>
        <vertAlign val="superscript"/>
        <sz val="10"/>
        <rFont val="Arial"/>
        <family val="2"/>
        <charset val="238"/>
      </rPr>
      <t>2</t>
    </r>
  </si>
  <si>
    <t>št.</t>
  </si>
  <si>
    <t>OZN.</t>
  </si>
  <si>
    <t>vrednost
( EUR )</t>
  </si>
  <si>
    <t>Objekt:</t>
  </si>
  <si>
    <t>trasa in lokacija</t>
  </si>
  <si>
    <t>oznaka vročevoda</t>
  </si>
  <si>
    <t>dolžina
vročevoda</t>
  </si>
  <si>
    <t>kpl</t>
  </si>
  <si>
    <t>STROJNA DELA</t>
  </si>
  <si>
    <t>E - VROČEVODNI PRIKLJUČKI</t>
  </si>
  <si>
    <t>Predizolirana cev</t>
  </si>
  <si>
    <t>Dobava - montaža</t>
  </si>
  <si>
    <t xml:space="preserve">Sestav materiala enak kot za ravne cevi. </t>
  </si>
  <si>
    <t>Predizoliran reducirni kos</t>
  </si>
  <si>
    <t>DN 80 / DN 65</t>
  </si>
  <si>
    <t>Dobava in montaža</t>
  </si>
  <si>
    <t>Zaključna kapa</t>
  </si>
  <si>
    <t>Labirintno zidno tesnilo</t>
  </si>
  <si>
    <t>Spojka</t>
  </si>
  <si>
    <t xml:space="preserve">Predizolirana cev za transport vroče vode do 130° C, izdelana po standardu SIST EN 253 za daljinsko ogrevanje, z vgrajenima žicama za kontrolo vlažnosti in lokacijo napake na cevovodu.
SERIJA 2
Cev za prenos medija:
Jeklena visokofrekvenčno varjena cev iz materiala P235TR1 (St.37.0 BW), dobavljena po SIST EN 10217-1 (DIN 1626, DIN2458) ali ustrezne.
Izolacijski material:
Poliuretanska trdna pena (PUR) izdelana iz poliola in isocianata, primerna za povečano delovno temperaturo do 130°C. Pena je homogena s povprečno velikostjo celic do max. 0,5 mm.
gostota &gt; 60 kg/m3
toplotna prevodnost pri 500C &lt; 0,03 W/mK 
Zaščitna cev:
Cev iz polietilena visoke gostote PEHD, material po DIN 8075, popolnoma nepropustna za vodo, notranjost cevi posebno obdelana za doseganje trdne povezave z izolacijo.
gostota &gt; 940 kg/m3
toplotna prevodnost &lt; 0,43 W/mK 
Dobavljena v palicah dolžine 6 ali 12 m.
</t>
  </si>
  <si>
    <t>SERIJA 2</t>
  </si>
  <si>
    <t>DN 65 (76,1 x 2,9 mm) / 160</t>
  </si>
  <si>
    <t>DN 80 (88,9 x 3,2 mm) / 180</t>
  </si>
  <si>
    <t>Predizolirani cevni lok 90°-enakokrak</t>
  </si>
  <si>
    <t>DN 65 / 160</t>
  </si>
  <si>
    <t>DN 80 / 180</t>
  </si>
  <si>
    <r>
      <t xml:space="preserve">Labirintno zidno tesnilo za vgradnjo v zid pri prehodu predizolirane cevi skozi zid, izdelano iz profilirane neoprenske gume.
</t>
    </r>
    <r>
      <rPr>
        <b/>
        <sz val="10"/>
        <rFont val="Arial"/>
        <family val="2"/>
        <charset val="238"/>
      </rPr>
      <t>Serija 2</t>
    </r>
  </si>
  <si>
    <t>DN 65 / 160-191</t>
  </si>
  <si>
    <t>Termostezna spojka za izolacijo in tesnenje varjenih spojev, za zalivanje s PU peno, izdelana po standardu SIST EN489 za spoje predizoliranih cevi za daljinsko ogrevanje. Dodatno tesnenje polnilne izvrtine s tipsko preizkušeno zaplato ali termostezno manšeto.
Serija 2</t>
  </si>
  <si>
    <t>Elastična blazina</t>
  </si>
  <si>
    <t xml:space="preserve">Elastična blazina, izdelana iz polietilenske mehke pene, odporne na kemikalije, za prevzemanje raztezkov predizoliranih cevi. </t>
  </si>
  <si>
    <t>debeline S=40mm</t>
  </si>
  <si>
    <t>Merilna doza</t>
  </si>
  <si>
    <t xml:space="preserve">Merilna doza za povezavo žic za kontrolo vlage, vključno s silikonskim kablom. (ocenjena dolžina kabla je 10m) </t>
  </si>
  <si>
    <t>Izdelava zapisnika</t>
  </si>
  <si>
    <t>a) o meritvi upornosti žic po posameznih 
odsekih trase
b) o lokaciji in dolžini cevi z vgrajenimi
drugačnimi žicami (različne upornosti žic na dolžinski meter)
c) o meritvah vlažnosti v izolaciji cevovoda</t>
  </si>
  <si>
    <t>DN15</t>
  </si>
  <si>
    <t>DN32</t>
  </si>
  <si>
    <t>Jeklena cev iz celega</t>
  </si>
  <si>
    <t>Jeklena cev iz celega, izdelana iz materiala P235TR1 (St. 37.0), dobavljena po SIST EN 10216-1 (DIN 2629/DIN2448), vključno z varilnim materialom.</t>
  </si>
  <si>
    <t xml:space="preserve">DN 15 (21,3 x 2,0 mm) </t>
  </si>
  <si>
    <t xml:space="preserve">DN 20 (26,9 x 2,3 mm) </t>
  </si>
  <si>
    <t xml:space="preserve">DN 32 (42,4 x 2,6 mm) </t>
  </si>
  <si>
    <t xml:space="preserve">DN 40 (48,3 x 2,6 mm) </t>
  </si>
  <si>
    <t xml:space="preserve">DN 50 (60,3 x 2,9 mm) </t>
  </si>
  <si>
    <t>Jekleni lok iz celega, 90°</t>
  </si>
  <si>
    <t>Gladko krivljeni lok po SIST EN 10253 (DIN 2605), izdelan iz jeklene cevi iz celega, iz materiala P235TR1 (St. 37.0), oblika R=5D, vključno z varilnim materialom.</t>
  </si>
  <si>
    <t xml:space="preserve">DN 20 </t>
  </si>
  <si>
    <t xml:space="preserve">DN 32 </t>
  </si>
  <si>
    <t xml:space="preserve">DN 40 </t>
  </si>
  <si>
    <t xml:space="preserve">DN 50 </t>
  </si>
  <si>
    <t>Reducirni kos</t>
  </si>
  <si>
    <t>Reducirni kos po SIST EN 10253 (DIN 2616), izdelan iz jeklene cevi iz celega, material P235TR1 (St. 37.0), vključno z varilnim materialom.</t>
  </si>
  <si>
    <t>T - kos</t>
  </si>
  <si>
    <t>T - kos, izdelan po SIST EN 10253 (DIN 2615), material P235TR1 (St. 37.0), vključno varilni material.</t>
  </si>
  <si>
    <t>Umirjevalne cevi, izdelane iz jeklene cevi iz celega po SIST EN 10216-1 (DIN 2629/DIN2448), material P235TR1 (St.37.0), skupno z odzračevalno in izpustno cevjo, dvema bombiranima pokrovoma in varilnim materialom.</t>
  </si>
  <si>
    <t>Nepomične podpore</t>
  </si>
  <si>
    <t xml:space="preserve">Nepomične podpore, izdelane po priloženih risbah iz predpisanih materialov. </t>
  </si>
  <si>
    <t xml:space="preserve">DN 50 - 1150 </t>
  </si>
  <si>
    <t>Demontaža, dobava in montaža.</t>
  </si>
  <si>
    <t>Izvede se po potrebi.</t>
  </si>
  <si>
    <t>Obešala</t>
  </si>
  <si>
    <t>Obešala, izdelana po priloženih risbah iz predpisanih materialov.</t>
  </si>
  <si>
    <t xml:space="preserve">DN 32 - 840 </t>
  </si>
  <si>
    <t>Bočno vodilo</t>
  </si>
  <si>
    <t>Bočno vodilo, izdelano po priloženih risbah iz predpisanih materialov.</t>
  </si>
  <si>
    <t>DN 32</t>
  </si>
  <si>
    <t>Zaporni ventil</t>
  </si>
  <si>
    <t>Ravni zaporni ventil za vročo vodo temp. 130°C, vključno s protiprirobnicami, tesnili in vijaki, za nazivni tlak PN 16.
Ustreza KLINGER KVN ali ustrezen v skladu s Tehničnimi zahtevami JPE.</t>
  </si>
  <si>
    <t>DN20</t>
  </si>
  <si>
    <t>Odtočni lijak</t>
  </si>
  <si>
    <t>Dobava in montaža odtočnega lijaka dimenzije 300 x 80 mm.</t>
  </si>
  <si>
    <t>Priklop</t>
  </si>
  <si>
    <t>Priklop na obstoječe vročevodno omrežje.</t>
  </si>
  <si>
    <t>Tlačni preizkus</t>
  </si>
  <si>
    <t xml:space="preserve">Enkratno tlačno preizkušanje in izpiranje cevovoda. </t>
  </si>
  <si>
    <t>Radiografija</t>
  </si>
  <si>
    <t>DN 40</t>
  </si>
  <si>
    <t>DN 50</t>
  </si>
  <si>
    <t>DN 80</t>
  </si>
  <si>
    <t>Površinska zaščita cevovodov</t>
  </si>
  <si>
    <t>Izolacija</t>
  </si>
  <si>
    <t>debelina 40 mm</t>
  </si>
  <si>
    <t>debelina 50 mm</t>
  </si>
  <si>
    <t>debelina 60 mm</t>
  </si>
  <si>
    <t>debelina 100 mm</t>
  </si>
  <si>
    <t>Projekt izvedenih del</t>
  </si>
  <si>
    <t>Izdelava projekta izvedenih del.</t>
  </si>
  <si>
    <t>Skupaj</t>
  </si>
  <si>
    <t>Jekleni lok iz celega, 45°</t>
  </si>
  <si>
    <t>Radiografska kontrola zvarov (100% - po celotnem obodu).</t>
  </si>
  <si>
    <t>Dvakratno temeljno barvanje klasičnega dela cevovoda s temeljno barvo, primerno za temperaturo 130 °C, po predhodnem čiščenju rje.</t>
  </si>
  <si>
    <t>Predizoliran cevni lok 90° - enakokrak za transport vroče vode do 130°C, izdelan po standardu SIST EN 448 za predizolirane fazonske kose za daljinsko ogrevanje, z vgrajenima žicama za kontrolo vlažnosti in lokacijo napake na cevovodu.</t>
  </si>
  <si>
    <t>Predizoliran reducirni kos za transport vroče vode do 130°C, izdelana po standardu SIST EN 448 za predizolirane fazonske kose za daljinsko ogrevanje, z vgrajenima žicama za kontrolo vlažnosti in lokacijo napake na cevovodu.</t>
  </si>
  <si>
    <t xml:space="preserve">ravnih cevi in lokov s segmentnimi blazinami neomočljivega in negorljivega izolacijskega materiala z vertikalno orientiranimi vlakni (povečana tlačna trdnost), ojačanega z Al folijo ustrezne debeline.
Toplotna prevodnost izolacijskega materiala λ pri 25°C ≤ 0,035 W/mK.
Zaščitni ovoj je izdelan iz Al pločevine, pritrjene s pomočjo kniping vijakov. </t>
  </si>
  <si>
    <t>Blindiranje vročevoda z bombiranim pokrovom, vključno s pokrovom in varilnim materialom.</t>
  </si>
  <si>
    <t>Jeklena cev iz celega, izdelana iz materiala P235TR1 (St.37.0), dobavljena po SIST EN 10216-1 (DIN 2629/DIN2448), vključno z varilnim materialom.</t>
  </si>
  <si>
    <t>Umirjevalne cevi (Pogled A)</t>
  </si>
  <si>
    <t>DN 50/32</t>
  </si>
  <si>
    <t>Umirjevalne cevi (Pogled B)</t>
  </si>
  <si>
    <t>DN 50 (60,3 x 2,9 mm) , H = 2,1 m</t>
  </si>
  <si>
    <t>DN 50 (60,3 x 2,9 mm) , H = 1,6 m</t>
  </si>
  <si>
    <t>Viseča nepomična podpora</t>
  </si>
  <si>
    <t xml:space="preserve">Nepomična podpora, izdelane po priloženih risbah iz predpisanih materialov. </t>
  </si>
  <si>
    <t>DN 50 - 1210</t>
  </si>
  <si>
    <t>DN 32 - 1010</t>
  </si>
  <si>
    <t xml:space="preserve">DN 50 - 1040 </t>
  </si>
  <si>
    <r>
      <t>Blindiranje odcepa vročevoda</t>
    </r>
    <r>
      <rPr>
        <sz val="10"/>
        <rFont val="Arial"/>
        <family val="2"/>
        <charset val="238"/>
      </rPr>
      <t>.</t>
    </r>
  </si>
  <si>
    <t>DN 65 (76,1 x 2,9 mm) , H = 2,1 m</t>
  </si>
  <si>
    <t>DN 65 (76,1 x 2,9 mm) , H = 1,6 m</t>
  </si>
  <si>
    <t xml:space="preserve">DN 125 - 5150 </t>
  </si>
  <si>
    <t xml:space="preserve">DN 40 - 940 </t>
  </si>
  <si>
    <t>Dobava in montaža odtočnega lijaka dimenzije 300x80 mm.</t>
  </si>
  <si>
    <t>Dvakratno temeljno barvanje klasičnega dela cevovoda s temeljno barvo, primerno za temperaturo 130°C, po predhodnem čiščenju rje.</t>
  </si>
  <si>
    <t>PRIKLJUČNI VROČEVOD P4883, DN40</t>
  </si>
  <si>
    <t>DN 15</t>
  </si>
  <si>
    <t>Izvrtina - AB ali opečni zid</t>
  </si>
  <si>
    <t>D/G=0,20/0,3 m</t>
  </si>
  <si>
    <t>D/G=0,15/0,3 m</t>
  </si>
  <si>
    <t>Požarno tesnjenje</t>
  </si>
  <si>
    <t>Dimenzija izvrtine Ø200/300, skozi katero poteka cev premera pribl. Ø160.</t>
  </si>
  <si>
    <t>Požarno tesnjenje prehoda vročevodnih cevi skozi meje požarnih sektorjev s certificiranimi materiali. Požarna odpornost enaka kot stena (EI60), vključno z vsem pomožnim materialom in dokazili.</t>
  </si>
  <si>
    <t>Izdelava izvrtine za prehod cevi v armiranobetonskem  zunanjem zidu, odvoz odpadnega materiala na stalno deponijo. Po montaži cevi prekritje izvrtine z izolacijskim materialom - Izotekt T4 in zaščito izolacije ter pleskanje površine zazidane odprtine z notranjo zidno barvo. Izvrtina podana:</t>
  </si>
  <si>
    <t>Izdelava izvrtine za prehod cevi v armiranobetonskem notranjem zidu, odvoz odpadnega materiala na stalno deponijo. Po montaži cevi prekritje izvrtine z izolacijskim materialom - Izotekt T4 in zaščito izolacije ter pleskanje površine zazidane odprtine z notranjo zidno barvo. Izvrtina podana:</t>
  </si>
  <si>
    <t>Dimenzija izvrtine Ø150/300, skozi katero poteka cev premera pribl. Ø120.</t>
  </si>
  <si>
    <t>Pozidava pod Ježami - zunanji priključni vročevod - od točke 1 do 3</t>
  </si>
  <si>
    <t>Pozidava pod Ježami - notranji priključni vročevod - od točke 5 do 7</t>
  </si>
  <si>
    <t>D/G=0,20/0,25 m</t>
  </si>
  <si>
    <t>Blindiranje vročevoda</t>
  </si>
  <si>
    <t>R DN 50/40</t>
  </si>
  <si>
    <t>DN 100 (114,3 x 3,6 mm), H = 2,1 m</t>
  </si>
  <si>
    <t>DN 100 (114,3 x 3,6 mm), H = 1,6 m</t>
  </si>
  <si>
    <t xml:space="preserve">DN 100 - 4150 </t>
  </si>
  <si>
    <t>Dobava in montaža odtočnega lijaka dimenzije 300x80mm.</t>
  </si>
  <si>
    <t>PRIKLJUČNI VROČEVOD P4883, DN65/160</t>
  </si>
  <si>
    <t>DN 50 - 1120</t>
  </si>
  <si>
    <t>Pozidava pod Ježami - notranji priključni vročevod - od točke 3 do 5 in od 5 do 6</t>
  </si>
  <si>
    <t>6.0</t>
  </si>
  <si>
    <t>6.2</t>
  </si>
  <si>
    <t>6.2.1</t>
  </si>
  <si>
    <t>6.2.2</t>
  </si>
  <si>
    <t>6.2.3</t>
  </si>
  <si>
    <t>6.2.4</t>
  </si>
  <si>
    <t>Pozidava pod Ježami - notranji priključni vročevod - od točke 7 do 8</t>
  </si>
  <si>
    <r>
      <t xml:space="preserve">Zaključna kapa za predizolirano cev za transport vroče vode do 130°C, izdelane po standardu SIST EN489 za predizolirane cevne spojke za daljinsko ogrevanje.
</t>
    </r>
    <r>
      <rPr>
        <b/>
        <sz val="10"/>
        <rFont val="Arial"/>
        <family val="2"/>
        <charset val="238"/>
      </rPr>
      <t>Serija 2</t>
    </r>
  </si>
  <si>
    <t>DN 65 (76,1 x 2,9 mm) / 160 - 1000</t>
  </si>
  <si>
    <t>DN 80 (88,9 x 3,2 mm) / 180 - 1000</t>
  </si>
  <si>
    <t>DN 20</t>
  </si>
  <si>
    <t>Izvede se po potrebi - če se bo gradnja izvajala po fazah</t>
  </si>
  <si>
    <t>PRIKLJUČNI VROČEVOD P4883, DN50, DN32</t>
  </si>
  <si>
    <t>Umirjevalne cevi DN65 z razširitvijo/ odzračevalnim loncem DN125 (Pogled C)</t>
  </si>
  <si>
    <t>Zaporni ventil - kratka vez (ročke po vgradnji odstaniti) - začasni zaključek</t>
  </si>
  <si>
    <t>6.2 STROJNA DELA</t>
  </si>
  <si>
    <t>Pozidava pod Ježami - od 1 do 3</t>
  </si>
  <si>
    <t>P4883</t>
  </si>
  <si>
    <t>Pozidava pod Ježami - od 3 do 5 in od 5 do 6</t>
  </si>
  <si>
    <t>Pozidava pod Ježami - od 5 do 7</t>
  </si>
  <si>
    <t>Pozidava pod Ježami - od 7 do 8</t>
  </si>
  <si>
    <t xml:space="preserve">S K U P A J - B : </t>
  </si>
  <si>
    <t>PRIKLJUČNI VROČEVOD - POZIDAVA POD JEŽAMI</t>
  </si>
  <si>
    <t>III</t>
  </si>
  <si>
    <t>E - VROČEVODNI PRIKLJUČKI - strojna dela</t>
  </si>
  <si>
    <t>R  E K A P I T U L A C I J A</t>
  </si>
  <si>
    <t>zap. št.</t>
  </si>
  <si>
    <t>ŠT. INV.</t>
  </si>
  <si>
    <t>OBJEKT</t>
  </si>
  <si>
    <t>vrednost                                               ( EUR )</t>
  </si>
  <si>
    <t>S K U P A J     :</t>
  </si>
  <si>
    <t>a.</t>
  </si>
  <si>
    <t>b.</t>
  </si>
  <si>
    <t>c.</t>
  </si>
  <si>
    <t>d.</t>
  </si>
  <si>
    <t>e.</t>
  </si>
  <si>
    <t>30III-794-00</t>
  </si>
  <si>
    <t>30III-434/152</t>
  </si>
  <si>
    <t>30III-434/150</t>
  </si>
  <si>
    <t>30III-781-00</t>
  </si>
  <si>
    <t>PRIKLJUČNI VROČEVOD ZA OBJEKT CUKRARNA ZAHOD</t>
  </si>
  <si>
    <t>VROČEVODNA PRIKLJUČKA ZA STAVBI REZIDENCA ZELENA JAMA</t>
  </si>
  <si>
    <t>PRIKLJUČNI VROČEVODI ZA STANOVANJSKO SOSESKO ZVEZNA ULICA</t>
  </si>
  <si>
    <t>VROČEVODNI PRIKLJUČEK</t>
  </si>
  <si>
    <t xml:space="preserve"> </t>
  </si>
  <si>
    <t>B</t>
  </si>
  <si>
    <t>4.1</t>
  </si>
  <si>
    <t>1.</t>
  </si>
  <si>
    <t>m</t>
  </si>
  <si>
    <t>2.</t>
  </si>
  <si>
    <t>3.</t>
  </si>
  <si>
    <r>
      <t>m</t>
    </r>
    <r>
      <rPr>
        <vertAlign val="superscript"/>
        <sz val="10"/>
        <rFont val="Trebuchet MS"/>
        <family val="2"/>
        <charset val="238"/>
      </rPr>
      <t>2</t>
    </r>
  </si>
  <si>
    <t>4.</t>
  </si>
  <si>
    <t>5.</t>
  </si>
  <si>
    <t>6.</t>
  </si>
  <si>
    <t>7.</t>
  </si>
  <si>
    <t>kg</t>
  </si>
  <si>
    <t>8.</t>
  </si>
  <si>
    <t>9.</t>
  </si>
  <si>
    <t>10.</t>
  </si>
  <si>
    <t>11.</t>
  </si>
  <si>
    <t>12.</t>
  </si>
  <si>
    <t>13.</t>
  </si>
  <si>
    <t>14.</t>
  </si>
  <si>
    <t>16.</t>
  </si>
  <si>
    <t>17.</t>
  </si>
  <si>
    <t>18.</t>
  </si>
  <si>
    <t>19.</t>
  </si>
  <si>
    <t>20.</t>
  </si>
  <si>
    <t>21.</t>
  </si>
  <si>
    <t>22.</t>
  </si>
  <si>
    <t>23.</t>
  </si>
  <si>
    <t xml:space="preserve">Predizolirana cev za transport vroče vode do 130° C, izdelana po standardu SIST EN 253 za daljinsko ogrevanje, z vgrajenima žicama za kontrolo vlažnosti in lokacijo napake na cevovodu.
SERIJA 2
Cev za prenos medija:
Jeklena visokofrekvenčno varjena cev iz materiala P235TR1 (St.37.0 BW), dobavljena po SIST EN 10217-1 (DIN 1626, DIN2458) ali ustrezne.
Izolacijski material:
Poliuretanska trdna pena (PUR) izdelana iz poliola in isocianata, primerna za povečano delovno temperaturo do 130°C. Pena je homogena s povprečno velikostjo celic do max. 0,5 mm.
gostota &gt; 60 kg/m3
toplotna prevodnost pri 500C &lt; 0,03 W/mK 
Zaščitna cev:
Cev iz polietilena visoke gostote PEHD, material po DIN 8075, popolnoma nepropustna za vodo, notranjost cevi posebno obdelana za doseganje trdne povezave z izolacijo.
gostota &gt; 940 kg/m3
</t>
  </si>
  <si>
    <t>toplotna prevodnost &lt; 0,43 W/mK 
Dobavljena v palicah dolžine 6 ali 12 m.
Dobava in montaža.
DN 50 (60,3 x 2,9 mm) / 140</t>
  </si>
  <si>
    <t>Predizoliran cevni lok 90° - enakokrak za transport vroče vode do 130°C, izdelan po standardu SIST EN 448 za predizolirane fazonske kose za daljinsko ogrevanje, z vgrajenima žicama za kontrolo vlažnosti in lokacijo napake na cevovodu.
Serija 2. Sestava materiala enaka kot za ravne cevi.
Dobava in montaža.
DN 50 (60,3 x 2,9 mm) / 140 - 900</t>
  </si>
  <si>
    <t>Predizoliran etažirani pravokotni odcep za transport vroče vode do 130°C, izdelana po standardu SIST EN 448 za predizolirane fazonske kose za daljinsko ogrevanje, z vgrajenima žicama za kontrolo vlažnosti in lokacijo napake na cevovodu. 
Serija 2. Sestava materiala enaka kot za ravne cevi.
Dobava in montaža.
DN 80/180 - DN50/140</t>
  </si>
  <si>
    <t xml:space="preserve">Zaključna kapa za predizolirano cev za transport vroče vode do 130 st. C, izdelane po standardu SIST EN489 za predizolirane cevne spojke za daljinsko ogrevanje.
Serija 2
Dobava in montaža.
DN 50 (60,3 x 2,9 mm) / 140 </t>
  </si>
  <si>
    <t>Labirintno zidno tesnilo za vgradnjo v zid pri prehodu predizolirane cevi skozi zid, izdelano iz profilirane neoprenske gume.
Serija 2
Dobava in montaža.
DN 50 (60,3 x 2,9 mm) / 140 -172</t>
  </si>
  <si>
    <t>Termostezna spojka za izolacijo in tesnenje varjenih spojev, za zalivanje s PU peno, izdelana po standardu SIST EN489 za spoje predizoliranih cevi za daljinsko ogrevanje. Dodatno tesnenje polnilne izvrtine s tipsko preizkušeno zaplato ali termostezno manšeto.
Serija 2
Dobava in montaža</t>
  </si>
  <si>
    <t>6.a</t>
  </si>
  <si>
    <t>DN80/180</t>
  </si>
  <si>
    <t>6.b</t>
  </si>
  <si>
    <t>DN50/140</t>
  </si>
  <si>
    <t>Elastična blazina, izdelana iz polietilenske mehke pene, odporne na kemikalije, za prevzemanje raztezkov predizoliranih cevi. 
Dobava in montaža.
Debelina: 40 mm</t>
  </si>
  <si>
    <t>Merilna doza za povezavo žic za kontrolo vlage, vključno s silikonskim kablom. (ocenjena dolžina kabla je 10m).
Dobava in montaža.</t>
  </si>
  <si>
    <t>Izdelava zapisnika:
a) o meritvi upornosti žic po posameznih 
odsekih trase
b) o lokaciji in dolžini cevi z vgrajenimi
drugačnimi žicami (različne upornosti žic na dolžinski meter)
c) o meritvah vlažnosti v izolaciji cevovoda</t>
  </si>
  <si>
    <t>Jeklena cev iz celega, izdelana iz materiala P235TR1 (St. 37.0), dobavljena po SIST EN 10216-1 (DIN 2629/DIN2448), vključno z varilnim materialom.
Dobava in montaža.</t>
  </si>
  <si>
    <t>10.a</t>
  </si>
  <si>
    <t>10.b</t>
  </si>
  <si>
    <t>Gladko krivljeni lok po SIST EN 10253 (DIN 2605), izdelan iz jeklene cevi iz celega, iz materiala P235TR1 (St. 37.0), oblika R=5D, vključno z varilnim materialom.
Dobava in montaža.
DN40, 90°</t>
  </si>
  <si>
    <t>Reducirni kos po SIST EN 10253 (DIN 2616), izdelan iz jeklene cevi iz celega, material P235TR1 (St. 37.0), vključno z varilnim materialom.
Dobava in montaža.
DN65/50</t>
  </si>
  <si>
    <t>Umirjevalne cevi, izdelane iz jeklene cevi iz celega po SIST EN 10216-1 (DIN 2629/DIN2448), material P235TR1 (St.37.0), skupno z odzračevalno in izpustno cevjo, dvema bombiranima pokrovoma in varilnim materialom.
Dobava in montaža.
DN 65 (76,1 x 2,9 mm) , H = 1000 mm</t>
  </si>
  <si>
    <t>Nepomične podpore, izdelane po priloženih risbah iz predpisanih materialov. 
Dobava in montaža.
DN65 - 2150</t>
  </si>
  <si>
    <t>15.</t>
  </si>
  <si>
    <t>Ravni zaporni ventil za vročo vodo temp. 130°C, vključno s protiprirobnicami, tesnili in vijaki, za nazivni tlak PN 16.
Ustreza KLINGER KVN ali ustrezen v skladu s Tehničnimi zahtevami JPE.
Dobava in montaža.</t>
  </si>
  <si>
    <t>15.a</t>
  </si>
  <si>
    <t>15.b</t>
  </si>
  <si>
    <t>DN40</t>
  </si>
  <si>
    <t>Priklop na obstoječe vročevodno omrežje, vključno izrez odseka obstoječega vročevoda DN80 v dolžini odcepa.</t>
  </si>
  <si>
    <t>Tlačni preizkus in izpiranje vročevoda.</t>
  </si>
  <si>
    <t>19.a</t>
  </si>
  <si>
    <t>19.b</t>
  </si>
  <si>
    <t>DN50</t>
  </si>
  <si>
    <t>19.c</t>
  </si>
  <si>
    <t>DN80</t>
  </si>
  <si>
    <t>Dvakratno temeljno barvanje klasičnega dela cevovoda s temeljno barvo, primerno za temperaturo 130 st. C, po predhodnem čiščenju rje.</t>
  </si>
  <si>
    <t>Izolacija ravnih cevi s segmentnimi blazinami neomočljivega in negorljivega izolacijskega materiala z vertikalno orientiranimi vlakni (povečana tlačna trdnost), ojačanega z Al folijo ustrezne debeline.
Toplotna prevodnost izolacijskega materiala λ pri 25°C ≤ 0,035 W/mK.
Zaščitni ovoj je izdelan iz Al pločevine, pritrjene s pomočjo kniping vijakov. 
Dobava in montaža.</t>
  </si>
  <si>
    <t>21.a</t>
  </si>
  <si>
    <t>21.b</t>
  </si>
  <si>
    <t>Projekt izvedenih del.</t>
  </si>
  <si>
    <t>STROJNA DELA SKUPAJ DELA SKUPAJ:</t>
  </si>
  <si>
    <t>NAČRT VROČEVODNEGA PRIKLJUČKA
REZIDENCA ZELENA JAMA</t>
  </si>
  <si>
    <t>VI</t>
  </si>
  <si>
    <t>E - PRIKLJUČNI VROČEVOD - ZELENA JAMA DN50/140, DN50, DN32 pod stropom kleti</t>
  </si>
  <si>
    <t>5.2 STROJNA DELA</t>
  </si>
  <si>
    <t>E - PRIKLJUČNI VROČEVOD - ZELENA JAMA</t>
  </si>
  <si>
    <t>5.2.2</t>
  </si>
  <si>
    <t>PRIKLJ. VROČEVOD REZIDENCA ZELENA JAMA</t>
  </si>
  <si>
    <t>P2351</t>
  </si>
  <si>
    <t>11 m v terenu</t>
  </si>
  <si>
    <t>v terenu in pod stropom kleti</t>
  </si>
  <si>
    <t>44 m v kleti</t>
  </si>
  <si>
    <t xml:space="preserve">S K U P A J - E : </t>
  </si>
  <si>
    <t>5.0</t>
  </si>
  <si>
    <t>5.2</t>
  </si>
  <si>
    <t>PRIKLJUČNI VROČEVOD P2351 DN50/140</t>
  </si>
  <si>
    <r>
      <t xml:space="preserve">REZIDENCA ZELENA JAMA - </t>
    </r>
    <r>
      <rPr>
        <b/>
        <sz val="12"/>
        <rFont val="Arial"/>
        <family val="2"/>
        <charset val="238"/>
      </rPr>
      <t>2.FAZA</t>
    </r>
  </si>
  <si>
    <r>
      <t xml:space="preserve">Predizolirana cev za transport vroče vode do 130° C, izdelana po standardu SIST EN 253 za daljinsko ogrevanje, z vgrajenima žicama za kontrolo vlažnosti in lokacijo napake na cevovodu.
</t>
    </r>
    <r>
      <rPr>
        <b/>
        <sz val="10"/>
        <rFont val="Arial"/>
        <family val="2"/>
        <charset val="238"/>
      </rPr>
      <t>SERIJA 2</t>
    </r>
    <r>
      <rPr>
        <sz val="10"/>
        <rFont val="Arial"/>
        <family val="2"/>
        <charset val="238"/>
      </rPr>
      <t xml:space="preserve">
Cev za prenos medija:
Jeklena visokofrekvenčno varjena cev iz materiala P235TR1 (St.37.0 BW), dobavljena po SIST EN 10217-1 (DIN 1626, DIN2458) ali ustrezne.
Izolacijski material:
Poliuretanska trdna pena (PUR) izdelana iz poliola in isocianata, primerna za povečano delovno temperaturo do 130°C. Pena je homogena s povprečno velikostjo celic do max. 0,5 mm.
gostota &gt; 60 kg/m3
toplotna prevodnost pri 500C &lt; 0,03 W/mK 
Zaščitna cev:
Cev iz polietilena visoke gostote PEHD, material po DIN 8075, popolnoma nepropustna za vodo, notranjost cevi posebno obdelana za doseganje trdne povezave z izolacijo.
gostota &gt; 940 kg/m3
toplotna prevodnost &lt; 0,43 W/mK 
Dobavljena v palicah dolžine 6 ali 12 m.</t>
    </r>
  </si>
  <si>
    <t>DN 50 (60,3 x 2,9 mm) / 140</t>
  </si>
  <si>
    <t>DN 50 (60,3 x 2,9 mm) / 140 - 90°</t>
  </si>
  <si>
    <t>DN 50 / 140</t>
  </si>
  <si>
    <t>DN 50 / 140-172</t>
  </si>
  <si>
    <t>R DN 50 / 32</t>
  </si>
  <si>
    <t>Umirjevalne cevi</t>
  </si>
  <si>
    <t>DN 50 (60,3 x 2,9 mm) , H = 2,0 m</t>
  </si>
  <si>
    <t>DN 50 (60,3 x 2,9 mm) , H = 2,3 m</t>
  </si>
  <si>
    <t>Nepomične podpore - umirjevalne cevi</t>
  </si>
  <si>
    <t xml:space="preserve">DN 50 - 1140 </t>
  </si>
  <si>
    <t>DN15 - odzr., kratka vez</t>
  </si>
  <si>
    <t>DN20 - izpust</t>
  </si>
  <si>
    <t xml:space="preserve">cevovoda s cevaki iz neomočljivega in negorljivega izolacijskega materiala, ojačanega z Al folijo. Toplotna prevodnost izolacijskega materiala λ pri 25°C ≤ 0,035 W/mK.
Zaščitni ovoj je izdelan iz Al pločevine, pritrjene s kniping vijaki. </t>
  </si>
  <si>
    <t>za cev DN 50, debelina 40 mm</t>
  </si>
  <si>
    <t>za cev DN 32, debelina 40 mm</t>
  </si>
  <si>
    <t>Nepredvidena dela</t>
  </si>
  <si>
    <t>Nepredvidena dela, odobrena s strani nadzora in obračunana po analizi cen v skladu s kalkulativnimi elementi.</t>
  </si>
  <si>
    <t>4/5.4</t>
  </si>
  <si>
    <t>POPIS MATERIALA IN DEL</t>
  </si>
  <si>
    <t>UVOD</t>
  </si>
  <si>
    <t>Izvajalec je dolžan imeti znanja, ki so predpisana z veljavno zakonodajo, iz česar izhaja, da je strokovno usposobljena oseba za posamezno vrsto inštalacije in pozna vse potrebne standardne detajle.</t>
  </si>
  <si>
    <t>Izvajalec je dolžan pred pričetkom izvajanja instalacije načrt pregledati in nadzornemu inženirju podati pripombe na morebitne najdene nepravilnosti. Pri izvajanju del se mora sproti usklajevati z izvajalci ostalih instalacij. Prestavitve zaradi morebitnega neuskaljevanje gredo na račun izvajalca. Vsa dobavljena oprema mora biti 1.kvalitete. Vsi elementi del morajo biti izdelani strokovno in kvalitetno po detajlih in iz materiala kot je navedeno v opisu. Ves vgrajeni material mora po kvaliteti ustrezati veljavnim tehničnim predpisom in normam. Vse vgrajene naprave in stroji morajo biti certificirane za evropsko tržišče in imeti CE oznako. Vsi stroji in naprave morajo biti opremljeni s tablicami z oznako proizvajalca, tipom in nominalnimi karakteristikami tako za strojni kot elektro del, če ta obstaja. V kolikor je tablica na nedostopnem mestu je potrebno neuničljivo kopijo tablice namestiti na vidno mesto na stroju ali napravi.</t>
  </si>
  <si>
    <t>Po končanih delih mora vsa originalna navodila  in garancijske liste (v kolikor so prva oz. druga  v tujem jeziku, ta prevedana v slovenščino) predati investitorju.</t>
  </si>
  <si>
    <t>V času preizkusa mora sistem obratovati z predvidenimi zahtevami glede pretoka, tlaka in temperatur.</t>
  </si>
  <si>
    <t>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Vse pozicije po popisu je potrebno pred naročilom navzkrižno preveriti z načrti. Pri naročanju je potrebno ponudniku posredovati celotno pozicijo in ne zgolj morebitnega tipa!</t>
  </si>
  <si>
    <t>ENOTNA CENA MORA VSEBOVATI:</t>
  </si>
  <si>
    <t>- vsa potrebna pripravljalna dela;</t>
  </si>
  <si>
    <t>- vse potrebne transporte, notranje in zunanje;</t>
  </si>
  <si>
    <t>- vse potrebne manipulativne stroške in zavarovanja do predaje investitorju;</t>
  </si>
  <si>
    <t>- vse potrebno delo;</t>
  </si>
  <si>
    <t>- vsa potrebna pomožna sredstva za vgrajevanje na objektu kot so lestve, odri in podobno;</t>
  </si>
  <si>
    <t>- usklajevanje z osnovnim načrtom in posvetovanje s projektantom, nadzornikom, investitorjem, naročnikom…;</t>
  </si>
  <si>
    <t>- terminsko usklajevanje del z ostalimi izvajalci na objektu;</t>
  </si>
  <si>
    <t>- čiščenje prostorov po končanih delih in odvoz odpadnega meteriala na stalno mestno deponijo;</t>
  </si>
  <si>
    <t>- plačilo komunalnega prispevka za stalno mestno deponijo odpadnega materiala;</t>
  </si>
  <si>
    <t>- vsa potrebna higijensko tehnična preventivna zaščita delavcev na gradbišču;</t>
  </si>
  <si>
    <t>- izdelavo vseh potrebnih detajlov in dopolnilnih del, katera je potrebno izvesti za dokončanje posameznih del</t>
  </si>
  <si>
    <t>tudi če potrebni detajli niso podrobno obdelani v načrtu navedeni in opisani v popisu del, in so ta dopolnila nujna za pravilno funkcioniranje posameznih sistemov in elementov objekta;</t>
  </si>
  <si>
    <t>- skladiščenje materiala na gradbišču;</t>
  </si>
  <si>
    <t>- preizkušanje kvalitete za vse materiale, ki se vgrajujejo in dokazovanje kvalitete z atesti;</t>
  </si>
  <si>
    <t>- ves potreben glavni, pomožni, pritrdilni in vezni material;</t>
  </si>
  <si>
    <t>- požarnovarno tesnenje prebojev pri prehodu instalacije skozi meje požarnih sektorjev ali celic;</t>
  </si>
  <si>
    <t>- popravilo eventuelno povzročene škode ostalim izvajalcem na gradbišču;</t>
  </si>
  <si>
    <t>- merjenje na objektu pred pričetkom izdelave ali vgrajevanja posameznih elementov;</t>
  </si>
  <si>
    <t>- popravilo nekvalitetno izvedenih del oziroma zamenjava elementov;</t>
  </si>
  <si>
    <t>- izdelava in izrez odprtin za vgradnjo inštalacijskih in drugih elementov;</t>
  </si>
  <si>
    <t>- sprotna priprava podatkov za izdelavo PID dokumentacije;</t>
  </si>
  <si>
    <t>- izpiranje /izpihovanje cevovodov, dezinfekcija, tlačni preizkus, meritve, uregulacija sistema, zagon, poskusno obratovanje;</t>
  </si>
  <si>
    <t>- podučitev pooblaščene osebe določene s strani investitorja.</t>
  </si>
  <si>
    <t>zap.št.</t>
  </si>
  <si>
    <t>podroben opis postavke za dobavo in montažo</t>
  </si>
  <si>
    <t>enota</t>
  </si>
  <si>
    <t>količina</t>
  </si>
  <si>
    <t xml:space="preserve">cena enote
</t>
  </si>
  <si>
    <t xml:space="preserve">skupna cena
</t>
  </si>
  <si>
    <t>4/5.4.1</t>
  </si>
  <si>
    <t>Opomba:</t>
  </si>
  <si>
    <t>Poglavje obsega material in dela za izvedbo vročevodnega priključka od priključitve na vročevod v kolektorju na Vilharjevi cesti do zapornih ventilov na posameznih umirjavalnih ceveh posameznih toplotnih postaj.</t>
  </si>
  <si>
    <t>Izbira proizvajalca vgrajene opreme mora biti skladna s prilogo A "Tehničnih zahtev" J.P.Energetika Ljubljana.</t>
  </si>
  <si>
    <t xml:space="preserve">Uporabljen material za izvedbo zunanjega razvoda s predizoliranimi cevmi mora biti v celoti istega proizvajalca! </t>
  </si>
  <si>
    <t>4/5.4.1.1</t>
  </si>
  <si>
    <t>Strojna dela</t>
  </si>
  <si>
    <t>Izvedba odcepa z vročevoda v kolektorju na Vilharjevi cesti skladno s tehničnimi zahtevami J.P. Energetika. 
Potrebna dela:</t>
  </si>
  <si>
    <t>- praznjenje sistema vročevoda v kolektorju na Vilharjevi,</t>
  </si>
  <si>
    <t>- izdelava izvrtine na obstoječem vročevodu za privaritev odcepa DN100,</t>
  </si>
  <si>
    <t>- dobava in privaritev loka 90° (DIN 2605-5,  r=2,5d; material P235TR1),</t>
  </si>
  <si>
    <t>- privaritev krogelne pipe uvarne izvedbe dimenzije DN100 dobavljena po ločeni poziciji,</t>
  </si>
  <si>
    <t>- polnjenje vročevoda s hkratnim tlačnim preizkusom izdelanega priključka,</t>
  </si>
  <si>
    <t>- protikorozijska zaščita izdelanega odcepa (1m2),</t>
  </si>
  <si>
    <t>- izolacija odcepa in dela vročevoda na mestu izdelave odcepa z mineralno volno in oplaščeno z Al pločevino, debelina izolacije dovoda in povratka DN150 70mm/40mm, DN100 100mm/40mm (2m2).</t>
  </si>
  <si>
    <t>Krogelna pipa uvarne izvedbe z reduciranim presekom, primerna za vročevodni sistem temperature do 130°C, tlačne stopnje min. PN16, material ohišja jeklena litina (1.0619), krogla iz nerjavnega jekla, s pogonskim reduktorjem in kolesom za odpiranje, skupaj z varilnim materialom. Armatura  skladna s Tehničnimi zahtevami J.P.Energetika.</t>
  </si>
  <si>
    <t>DN100</t>
  </si>
  <si>
    <t>Predizolirana cev za transport vroče vode do 130° C, izdelana po standardu SIST EN 253 za daljinsko ogrevanje, z vgrajenima žicama za kontrolo vlažnosti in lokacijo napake na cevovodu po nordijskem sistemu. Cev tipa "serija 2", jeklena visokofrekvenčno varjena cev iz materiala P235TR1 (St.37.0 BW), dobavljena po SIST EN 10217-1 (DIN 1626, DIN2458), tovarniško predizolirana s poliuretansko trdno peno (PUR) izdelana iz poliola in isocianata, primerna za povečano delovno temperaturo do 130°C, toplotna prevodnost pri 500°C &lt; 0,03 W/mK, oplaščena z zaščitno cevjo iz polietilena visoke gostote PEHD, material po DIN 8075, popolnoma nepropustna za vodo, notranjost cevi posebno obdelana za doseganje trdne povezave z izolacijo.Cevi dobavljene v v palicah dolžine 6 ali 12 m.</t>
  </si>
  <si>
    <t>DN100 (114,3x3,6) / 225mm</t>
  </si>
  <si>
    <t>Predizoliran cevni lok 90°, enakih karakteristik kot cev iz predhodne pozicije.</t>
  </si>
  <si>
    <t>Termostezna spojka za izolacijo in tesnenje varjenih spojev, za zalivanje s PU peno, izdelana po standardu SIST EN489 za spoje predizoliranih cevi za daljinsko ogrevanje. Dodatno tesnenje polnilne izvrtine s tipsko preizkušeno zaplato ali termostezno manšeto, cevi tip serija 2.</t>
  </si>
  <si>
    <t>Labirintno tesnilo za prehod cevovoda skozi steno kolektorja oz. objekta, za cev tipa serije 2.</t>
  </si>
  <si>
    <t>DN100/225mm</t>
  </si>
  <si>
    <t>Blazinica za prestrezanje raztezkov vkopanega vročevoda, izdelane iz polietilenske pene z zaprtocelično strukturo, nerazgradljive, gostota 20-25kg/m3, debeline 40mm, prirez velikosti na licu mesta, dobava v dimenziji 2x1m, skupaj z montažnim armiranim lepilnim trakom za pritrditev na cev ob montaži. Blazinica se namesti po celotnem obodu cevi.</t>
  </si>
  <si>
    <t>m2</t>
  </si>
  <si>
    <t>Zaključna kapa za zaščito konca predizolirane cevi na prehodu na navadno jekleno cev.</t>
  </si>
  <si>
    <t>Cevni razvod vročevoda po objektu, izdelan iz jeklene cevi iz celega, izdelana iz materiala P235TR1 (St. 37.0), dobavljena po SIST EN 10216-1 (DIN 2629/DIN2448), skupaj s potrebnimi fazonskimi kosi (loki 5D in T kosi) vključno z varilnim materialom.</t>
  </si>
  <si>
    <t>DN65</t>
  </si>
  <si>
    <t>Križno drsno obešalo na cevovodu vročevoda po priloženih detajlih.</t>
  </si>
  <si>
    <t>Nepomična podpora / fiksna točka na cevovodu vročevoda po priloženih detajlih (proizvajalec Hilti). Fiksna točka sestavljena iz cevne objemke, pocinkane navojne palice in pocinkane jeklene cevi, pritrjevanje v AB strop s sidrnimi vijaki.</t>
  </si>
  <si>
    <t>DN65 (dimenzionrana na F=6kN,  osni odmik cevi od stropa 1,2m)</t>
  </si>
  <si>
    <t>DN65 (dimenzionrana na F=6kN,  osni odmik cevi od stropa 0,6m)</t>
  </si>
  <si>
    <t>DN100 (dimenzionirana na F=6kN, osni odmik cevi od stropa 1,2m)</t>
  </si>
  <si>
    <t>Cevno obešalo s cevno objemko in navojno palico, za temperature do 130°C, pritrjevanje v AB ploščo.</t>
  </si>
  <si>
    <t xml:space="preserve">Vzmetno cevno obešalo za jekleno cev DN100 z izolacijo debeline 100mm, izdelano po priloženem detajlu (proizvajalec Lisega). Obremenitev obešala v vertikalni smeri 1,1kN, pomik horizontalno in vertikalno do 4mm, tmax=130°C, osni odmik cevi od stropa 0,75m. </t>
  </si>
  <si>
    <t>Toplotna izolacija cevovodov in armatur, iz mineralne volne toplotna prevodnost λ pri 10°C je &lt;0,035 W/m.K, odziv na ogenj A2-s1-d0, oplaščena z Al pločevino, debelina izolacije po spisku za sledeče zunanje premere cevi:</t>
  </si>
  <si>
    <t>DN32 (d=30mm)</t>
  </si>
  <si>
    <t>DN50 (d=50mm)</t>
  </si>
  <si>
    <t>DN65 (d=60mm)</t>
  </si>
  <si>
    <t>DN80 (d=80mm)</t>
  </si>
  <si>
    <t>DN100 (d=100mm)</t>
  </si>
  <si>
    <t>Umirjevalna cev izdelana iz jeklene cevi iz celega iz materiala P235TR1 (St. 37.0), dobavljena po SIST EN 10216-1 (DIN 2629/DIN2448), na spodnjem koncu z bombiranim dnom, s priključkom za odvodnjavanje DN20, na zgornjem delu reducirni priključek za priklop vročevoda (odzračenje po vročevodnem priključku do mesta odcep z mestnega vročevoda), s priključkom s strani DN15 za bypass DN15 s prirobničnimi priključki (ventil po ločeni poziciji), umirjevalna cev izvedena kot fiksna točka, fiksna točka za umirjevalno cev izdelana po priloženih detajlih, celotna umirjevalna cev protikorozijsko zaščitena, izolirana z mineralno volno in oplaščena z Al pločevino, debelina izolacija enaka nazivnemu premeru cevi do debeline 100mm), umirjevalna cev izdelana po priloženem detajlu.</t>
  </si>
  <si>
    <t>DN150</t>
  </si>
  <si>
    <t>Batni zaporni ventil s prirobničnimi priključki, primeren za ogrevno vodo 130°C, min. PN16, s kolesom za zapiranje, material ohišja siva litina, skupaj z vijačnim in tesnilnim materialom. Armatura  skladna s Tehničnimi zahtevami J.P.Energetika.</t>
  </si>
  <si>
    <t>Odtočno korito iz jeklene pločevine dimenzije 40x10x20cm , z odtokom fi 50cm, skupaj z otočno cevjo DN50 v bližnji talni odtok, protikorozijsko zaščiteno in opleskano s črno lak barvo.</t>
  </si>
  <si>
    <t>Protikorozijska zaščita jeklenega dela cevovoda in obešal.</t>
  </si>
  <si>
    <t>Dvakratno pleskanje vidnih kovinskih delov z vročinoodpornim lakom po predhodni protikorozijski zaščiti.</t>
  </si>
  <si>
    <t>Barvne oznake cevovodov z vrsto in smerjo medija skladno z DIN2405.</t>
  </si>
  <si>
    <t>Požarna zaščita / zapolnitev rege prehoda izoliranega cevovoda skozi betonsko ploščo ali steno do konstrukcije z intuminiscentno maso.</t>
  </si>
  <si>
    <t>Dodatne pozicije materiala v primeru predhodne izvedbe vročevodnega priključka samo do meje parcele:</t>
  </si>
  <si>
    <t>Jekleno bombirano dno - zaključna kapa začasno zaključenega vročevoda, material P265GH po EN 10253-2.</t>
  </si>
  <si>
    <t>Zaključna mufna za izolacijo in zaščito zaključne kape začasno zaključene predizolirane cevi v zemlji.</t>
  </si>
  <si>
    <t>SKUPAJ EUR</t>
  </si>
  <si>
    <t>Transportni in ostali manipulativni stroški.</t>
  </si>
  <si>
    <t>4/5.4.2</t>
  </si>
  <si>
    <t>SPLOŠNI STROŠKI</t>
  </si>
  <si>
    <t>SKUPAJ</t>
  </si>
  <si>
    <t>Pripravljalna dela in zarisovanje trase.</t>
  </si>
  <si>
    <t>Radiografska kontrola zvarov zunanjega vkopanega razvoda (15% vseh zvarov po celotnem obodu).</t>
  </si>
  <si>
    <t>Penetrantska kontrola na zvarih znotraj objekta (15% vseh zvarov po celotnem obodu)</t>
  </si>
  <si>
    <t xml:space="preserve">Tlačni preizkus s hladnim vodnim tlakom. </t>
  </si>
  <si>
    <t>Zaključna dela sestavljena iz:</t>
  </si>
  <si>
    <t>- izpiranje sistemov;</t>
  </si>
  <si>
    <t>- polnjenje vročevodnega priključka;</t>
  </si>
  <si>
    <t>- odzračenje vseh sistemov po vzpostavitvi projektnih temperatur v razvodu;</t>
  </si>
  <si>
    <t>Izdelava PID dokumentacije.</t>
  </si>
  <si>
    <t>Izdelava NOV dokumentacije.</t>
  </si>
  <si>
    <t xml:space="preserve"> REKAPITULACIJA </t>
  </si>
  <si>
    <t xml:space="preserve">STROJNE INŠTALACIJE </t>
  </si>
  <si>
    <t>1.2</t>
  </si>
  <si>
    <t>Skupaj:</t>
  </si>
  <si>
    <t>Cena je brez ddv.</t>
  </si>
  <si>
    <t>SPLOŠNO</t>
  </si>
  <si>
    <t>Ponudnik izjavlja, da je preveril pravilnost nastavljenih formul in izračunavanja ponudbene cene!</t>
  </si>
  <si>
    <t>Z oddajo ponudbe vsak ponudnik izjavlja, da je skrbno preučil vse sestavne dele projekta in da je v skupno vrednost vključil vsa dodatna, nepredvidena in presežna dela ter material, ki zagotavljajo popolno, zaključeno in celostno izvedbo objekta, ki ga obravnava načrt, kot tudi vsa dela, ki niso neposredno opisana ali našteta v tekstualnem delu popisa, a so kljub temu razvidna iz grafičnih prilog in ostalih prej naštetih sestavnih delov PZI projekta. Vsak ponudnik z oddajo ponudbe prav tako izjavlja, da je PZI dokumantacija popolna in da je sposoben v popolnosti kvalitetno izvesti predmetni objekt.</t>
  </si>
  <si>
    <t>Pred pričetkom del je potrebno pridobiti požarno študijo oz. dopolnitev požarne študije.</t>
  </si>
  <si>
    <t>V ponudbi je potrebno zajeti dobavo in montažo vseh potrebnih materialov in opreme za pravilno delovanje sistemov, razen če v posamezni postavki ni drugače navedeno!</t>
  </si>
  <si>
    <t>Vsa odstranjena oprema in gradbiščni odpadki se odpeljejo na deponijo. Potrebno je priložiti potrdilo o predaji materiala na deponijo in s tem povezane stroške zajeti v ceni!</t>
  </si>
  <si>
    <t>V ceni mora biti zajeta izvedba vseh prehodov instalacij skozi stene in ovoj stavbe, prehodi morajo biti ustrezno tesnjeni!</t>
  </si>
  <si>
    <t>Pri pripravi ponudbe mora biti upoštevano:</t>
  </si>
  <si>
    <t xml:space="preserve">Dobava materiala je z vključenimi transportnimi, manipulativnimi (avto dvigala, dvižne ploščadi, dvižne košare, odri,...) in zavarovalnimi stroški. Material in oprema mora biti ustrezno zaščitena in skladiščena do vgradnje. Pred vgradnjo se vsak posamezni element skrbno pregleda in v primeru odstopnaj odstrani in po potrebi sproži postopek preverjanja serije. Vsaka dobavljena naprava mora biti opremljena z navodili za obratovanje in vzdrževanje v slovenskem jeziku in angleškem jeziku. </t>
  </si>
  <si>
    <t xml:space="preserve">Pripravljenje dokumentacije skladno s »Pravilnikom o gradbenih proizvodih«, ki jo izvajalec preda pred montažo nadzornemu organu in vključeje: ateste, izjave o lastnostih , CE certifikati, tehnična soglasja, tehične specifikacije itd.) </t>
  </si>
  <si>
    <t xml:space="preserve">Dela se lahko izvajajo le s strani strokovno usposobljene osebe oziroma pooblaščene osebe za montažo in zagon z ustreznim potrdili o suposobljenosti. Opremo in materiale je potrebno vgrajevati skladno z navodili proizvajalca. V enotnih postavkaj je potrebno upoštevati ves drobni montažni, pritrdilni in tesnilni material ter pripravljalna in zaključna dela. </t>
  </si>
  <si>
    <t>Zaščita vgrajenega materiala na objektu proti poškodbam nastalim zaradi izvajanja gradbenih ali ostalih del po vgradnji materiala.</t>
  </si>
  <si>
    <t xml:space="preserve">Dokazilo o zanesljivosti objekta in gradbeni dnevnik se pripravljata in izpolnjujeta redno, v katerem so vključena vsa dokazila o ustreznosti posameznih proizvodov in izvedene montaže, vključno s poročili o kontroli električnih in cevnih povezav ter zagonu s strani za to pooblaščene organizacije ali proizvajalca, če je to potrebno. </t>
  </si>
  <si>
    <t>Sodelovanje pri pregledu vseh elementov aktivne in pasivne požarne zaščite s strani pooblaščene organizacije.</t>
  </si>
  <si>
    <t xml:space="preserve">Po končanih delih oziroma faze je potrebno izvesti izpiranje in čiščenje vseh cevnih instalacij. Skladno z zahtevami iz projektne dokumentacije, pravilnikov in strandardov se izvedejo tlačni, tesnostni in ostali potrebni preizkusi sistemov o katerih se napravi zapisnik in vloži v DZO. V kolikor je za posamezno instalacijo potrebno pridobiti dokumentacijo drugega podjetja (plin, vodovod, vročevod), je potrebno upoštevati stroške nadzora in pregleda s strani tega podjetja, naročiti preskuse in pridobiti ustrezno dokumentacijo. </t>
  </si>
  <si>
    <t xml:space="preserve">Hidravlično ravnoteženje vseh sistemov z nastavitvijo regulacijskih elementov na posameznem elementu v sistemu vključno z meritvijo pretokov ter poročila. Meritve in nastavitve količin prezračevanja na posameznem elementu s strani pooblaščenega izvajalca ter pridobitev zapisnikov o opravljenih meritvah in količinah. V kolikor meritve niso ustrezne, izvajalec odpravlja pomankljivosti in in izvaja meritve do njihove ustreznosti in pridobljenega poročila o ustreznosti. </t>
  </si>
  <si>
    <t>Sistemi se dobavljajo kot funkcionalna celota, vključno z močnostno in krmilno elektro omaro ter vsemi senzorji, tipali, aktuatorji. Sistemi se ob izvedbi ožičijo, testirajo, izvede se zagon.
V popisu elektro inštalacij je zajet ustrezen elektro dovodni kabel ter signalnokomunikacijski kabel do strojnega sistema.</t>
  </si>
  <si>
    <t>V ceni morajo biti zajeti vsi stroški povezani s koordinacijo z drugimi izvajalci na objektu ter koordinacija z naročnikom.</t>
  </si>
  <si>
    <t>V ceni morajo biti zajeti vsi stroški povezani s prisotnostjo na tehničnih, kvalitativnih in drugih potrebnih pregledih v času gradnje.</t>
  </si>
  <si>
    <t xml:space="preserve">Zagon, kontrola in optimizacija posameznega sistema v celoti ter izdelava zapisnikov o funkcionalnosti sistema ter sodelovanje pri kontroli doseganja načrtovanih parametrov sistema in potrebnem dodatnem parametriranju oziroma ureguliranju. </t>
  </si>
  <si>
    <t xml:space="preserve">Kontrola in meritve mikroklime za letno in zimsko obratovanje ter izdaja poročila o izpolnjevanju projektnih zahtev s strani pooblaščene organizacije. </t>
  </si>
  <si>
    <t xml:space="preserve">Sprotno spremljanje in vrisovanje vseh sprememb nastalih med gradnjo v PZI načrt ter predaja urejene dokumentacije kot podlaga izdelovalcu PID načrta. </t>
  </si>
  <si>
    <t xml:space="preserve">Napisne ploščice in označevanje cevovodov ter kanalov z označbo medija in smeri toka. </t>
  </si>
  <si>
    <t xml:space="preserve">Pridobitev funkcionalnih shem PID in izdelava sheme posameznih sistemov za namestitev na steno v strojnici, skupaj z navodili za uporabo posameznega sistema. </t>
  </si>
  <si>
    <t xml:space="preserve">Pridobitev in izdelava podrobnih navodil za obratovanje in vzdrževanje elementov in sistemov v objektu. Uvedba in šolanje uporabnika in upravljavca sistemov investitorja. </t>
  </si>
  <si>
    <t>Oprema oz. materiali v popisu so informativnega značaja. V kolikor bo ponujena drugačna oprema oz. materiali, morajo biti enake ali boljše kvalitete, kar pa mora biti enoznačno navedeno v ponudbi. Oprema se lahko zamenja le ob predhodnem pisnem soglasju projektanta, investitorja in nadzora.</t>
  </si>
  <si>
    <t>V kolikor se ugotovi, da je izvajalec vgradil drugo opremo brez pisnega soglasja , bo izvajalec že vgrajeno opremo odstranil in jo zamenjal z opremo oz. materiali po projektni dokumentaciji.</t>
  </si>
  <si>
    <t>Opombe:</t>
  </si>
  <si>
    <t>Pri vseh elementih je zajeta dobava in montaža.</t>
  </si>
  <si>
    <t>Poz.</t>
  </si>
  <si>
    <t>Opis dela oz. dobave</t>
  </si>
  <si>
    <t>cena / enoto</t>
  </si>
  <si>
    <t>Skupaj [€]</t>
  </si>
  <si>
    <t>Pred naročilom preveriti število opreme in preveriti ustreznost pri proizvajalcu.</t>
  </si>
  <si>
    <t>Pred izdelavo ponudbe naj si ponudnik pridobi ustrezne informacije s strani predstavnikov investitorja, nadzora oz. projektanta. Material in oprema morata biti najboljše kvalitete, ustrezati predpisanim standardom o kvaliteti in izvedbi, opremljena z vsemi potrebnimi certifikati in garancijskimi listi ter zaščitena proti mehanskim poškodbam. Skupaj z opremo je potrebno dostaviti tudi vsa tehnična navodila za servisiranje in upravljanje posameznih elementov. V popisu so upoštevani dobava in vgradnja vseh elementov s pomožnim materialom.</t>
  </si>
  <si>
    <t>Pred naročilom posamezne strojne naprave in opreme je potrebno pred dobavo še enktrat preveriti vse tehnične karakteristike in ustreznost predvidenih naprav ter na objektu samem preveriti lokacija predvidene nove naprave, gaberite prostora,  vgradne dimenzije novih naprav, izvedljivost vgradnje, kritične odprtine (vrata, hodnike) zaradi vnosa naprave ter vsa priklopna mesta.</t>
  </si>
  <si>
    <t>Dobava, montaža, transportni, manipulativni stroški in nepredvidena dela so zajeta v ceni elementov.</t>
  </si>
  <si>
    <r>
      <t>m</t>
    </r>
    <r>
      <rPr>
        <vertAlign val="superscript"/>
        <sz val="10"/>
        <rFont val="Arial CE"/>
        <charset val="238"/>
      </rPr>
      <t>2</t>
    </r>
  </si>
  <si>
    <t>%</t>
  </si>
  <si>
    <t>RAZVOD VROČEVODA - ZUNANJI IN NOTRANJI</t>
  </si>
  <si>
    <t>VROČEVOD - ZUNANJI RAZVODI</t>
  </si>
  <si>
    <t>Zapiranje vročevoda in odstranitev obstoječih slepih priključkov z bypass ventilom, kompletno z delno odstranitvijo izolacije in čiščenje ter priprava priključkov za varjenje.</t>
  </si>
  <si>
    <t>Zapiranje vročevoda se izvede skladno z dogovorom upravljalca vročevoda ENERGETIKA LJUBLJANA</t>
  </si>
  <si>
    <t>Dobava in vgradnja predizolirana cev za transport vroče vode do 130°C, izdelana po standardu EN 253 za daljinsko ogrevanje, z vgrajenima žicama za kontrolo vlažnosti in lokacijo napake na cevovodu.
SERIJA 2
Cev za prenos medija:
Jeklena visokofrekvenčno varjena cev iz P235GH jeklo, dobavljena po DIN 1626, dimenzije in teže po DIN 2458.
Priprava varilnih koncev po DIN 1626/4, tlačno preizkušena do min. 50 bar, varilne cone do 100 % preizkušene po NDT- SEP1917 s proizvodnim certifikatom po DIN 50049/3.1 B.
Izolacijski material: 
Poliuretanska trdna pena (PUR) izdelana iz poliola in isocianata, primerna za povečano delovno temperaturo do 130°C. Pena je homogena s povprečno velikostjo celic do max. 0,5 mm. gostota &gt; 60 kg/m3 
toplotna prevodnost pri 50°C &lt; 0,03 W/mK.</t>
  </si>
  <si>
    <t>Zaščitna cev:
Cev iz polietilena visoke gostote PEHD, material po DIN 8075, popolnoma nepropustna za vodo, notranjost cevi posebno obdelana za doseganje trdne povezave z izolacijo gostote &gt; 940 kg/m3 in toplotna prevodnost &lt; 0,43 W/mK.
Dobavljena v palicah dolžine 6 ali 12 m. Kompletno s pritdilnim, tesnilnim in montažnim materialom.</t>
  </si>
  <si>
    <t>Ustreza proizvod proizvajalca  LOGSTOR oz. proizvod enakih ali boljših karakteristik.</t>
  </si>
  <si>
    <t>DN  40 (48,3x2,6 mm) / 125mm</t>
  </si>
  <si>
    <t>DN  50 (60,3x2,9 mm) / 140mm</t>
  </si>
  <si>
    <t>DN  65 (76,1x2,9 mm) / 160mm</t>
  </si>
  <si>
    <t>Dobava in vgradnja predizolirana redukcija za transport vroče vode do 130°C, izdelan po standardu EN 448  za predizolirane fazonske kose za daljinsko ogrevanje, z vgrajenima žicama za kontrolo vlažnosti in lokacijo napake. SERIJA 2. Sestav materiala enak kot za ravne cevi. Kompletno s pritdilnim, tesnilnim in montažnim materialom.</t>
  </si>
  <si>
    <t>DN 65/50 (76,1x2,9 / 60,3x2,9) L=1500mm</t>
  </si>
  <si>
    <t>Dobava in vgradnja predizoliran cevni lok 90° - enakokrak za transport vroče vode do 130°C, izdelan po standardu EN 448  za predizolirane fazonske kose za daljinsko ogrevanje, z vgrajenima žicama za kontrolo vlažnosti in lokacijo napake.
SERIJA 2. Sestav materiala enak kot za ravne cevi. Kompletno s pritdilnim, tesnilnim in montažnim materialom.</t>
  </si>
  <si>
    <t>DN 40 (48,3 x 2,6 mm) / 125 - 90°</t>
  </si>
  <si>
    <t>DN 65 (76,1 x 2,9 mm) / 160 - 90°</t>
  </si>
  <si>
    <t>Dobava in vgradnja predizoliran pravokotni odcep za transport vroče vode do 130°C, izdelan po standardu EN 448  za predizolirane fazonske kose za daljinsko ogrevanje, z vgrajenima žicama za kontrolo vlažnosti in lokacijo napake.
SERIJA 2. Sestav materiala enak kot za ravne cevi. Kompletno s pritdilnim, tesnilnim in montažnim materialom.</t>
  </si>
  <si>
    <t>DN 100/65 (114,3x3,6 / 76,1 x 2,9 mm) / 160</t>
  </si>
  <si>
    <t>Dobava in vgradnja predizoliran pravokotni odcep navzdol - enakokrak za transport vroče vode do 130°C, izdelan po standardu EN 448  za predizolirane fazonske kose za daljinsko ogrevanje, z vgrajenima žicama za kontrolo vlažnosti in lokacijo napake.
SERIJA 2. Sestav materiala enak kot za ravne cevi. Kompletno s pritdilnim, tesnilnim in montažnim materialom.</t>
  </si>
  <si>
    <t>Ustreza proizvod proizvajalca LOGSTOR oz. proizvod enakih ali boljših karakteristik.</t>
  </si>
  <si>
    <t>DN 65/40 (76,1x2,9 / 48,3 x 2,6 mm) / 125</t>
  </si>
  <si>
    <t>DN 65/65 (76,1x2,9 / 76,1 x 2,9 mm) / 160</t>
  </si>
  <si>
    <t>Dobava in vgradnja labirintno zidno tesnilo za vgradnjo v zid pri prehodu predizolirane cevi skozi zid, izdelano iz profilirane neoprenske gume. Kompletno s pritdilnim, tesnilnim in montažnim materialom.</t>
  </si>
  <si>
    <t>DN 40/125</t>
  </si>
  <si>
    <t>DN 50/140</t>
  </si>
  <si>
    <t>Dobava in vgradnja zaključna kapa za predizolirano cev za transport vroče vode do 130°C, izdelane po standardu SIST EN489 za predizolirane cevne spojke za daljinsko ogrevanje. Kompletno s pritdilnim, tesnilnim in montažnim materialom.</t>
  </si>
  <si>
    <r>
      <t xml:space="preserve">Dobava in vgradnja termostezna spojka z izolacijo in tesnenje varjenih spojev, izdelana po standardu SIST EN489 predizoliranih cevi za daljinsko ogrevanje z </t>
    </r>
    <r>
      <rPr>
        <b/>
        <sz val="10"/>
        <rFont val="Arial CE"/>
        <charset val="238"/>
      </rPr>
      <t>zapenjenjem</t>
    </r>
    <r>
      <rPr>
        <sz val="10"/>
        <rFont val="Arial CE"/>
        <family val="2"/>
        <charset val="238"/>
      </rPr>
      <t xml:space="preserve"> z dvema termosteznima manšetama,  čepom za zavaritev in dodatno termostezno manšeto za tesnenje čepa. Kompletno s pritdilnim, tesnilnim in montažnim materialom.</t>
    </r>
  </si>
  <si>
    <t>DN 50/ 140</t>
  </si>
  <si>
    <t>DN 65/ 160</t>
  </si>
  <si>
    <t>DN 100/ 225</t>
  </si>
  <si>
    <r>
      <t xml:space="preserve">Dobava in vgradnja </t>
    </r>
    <r>
      <rPr>
        <b/>
        <sz val="10"/>
        <rFont val="Arial CE"/>
        <charset val="238"/>
      </rPr>
      <t>elastična blazina</t>
    </r>
    <r>
      <rPr>
        <sz val="10"/>
        <rFont val="Arial CE"/>
        <family val="2"/>
        <charset val="238"/>
      </rPr>
      <t>, izdelana iz polietilenske mehke pene, odporne na kemikalije, za prevzemanje raztezkov predizoliranih cevi.</t>
    </r>
  </si>
  <si>
    <t>Merilna doza za povezavo žic za kontrolo vlage, vključno s silikonskim kablom (ocenjena dolžina kabla je 10m). _x000D_
Dobava in montaža_x000D_
Doza
Kompletno s pritdilnim, tesnilnim in montažnim materialom.</t>
  </si>
  <si>
    <t>Izdelava zapisnika_x000D_
a) meritvi upornosti žic po posameznih 
odsekih trase _x000D_
b) o lokaciji in dolžini cevi z vgrajenimi drugačnimi žicami (različne upornosti žic na dolžinski meter)
 _x000D_
c) o meritvah vlažnosti v izolaciji cevovoda_x000D_
Meritev upornosti</t>
  </si>
  <si>
    <t>VROČEVOD - NOTRANJI RAZVODI</t>
  </si>
  <si>
    <t>Dobava in vgradnja cevovodi izdelani iz jeklenih cevi iz celega EN 10216-1 (DIN 2448) mat. P235TR1 (St.37.0), brez fazonskih kosov, spajanje z varjenjem, kompletno s pritdilnim, tesnilnim in montažnim materialom.</t>
  </si>
  <si>
    <t>DN20 - 21,3 x 2,6 mm</t>
  </si>
  <si>
    <t>DN20 - 26,9 x 2,6 mm</t>
  </si>
  <si>
    <t>DN40 - 48,3 x 2,6 mm</t>
  </si>
  <si>
    <t>DN50 - 60,3 x 2,9 mm</t>
  </si>
  <si>
    <t>Cevni lok za privaritev po EN 10253-1 (DIN 2605), iz celega, vlečen, P235TR1 (St37-0), 90°.
Kompletno s pritdilnim, tesnilnim in montažnim materialom.</t>
  </si>
  <si>
    <t>DN15 - 21,3 x 2,6 mm</t>
  </si>
  <si>
    <t>Dobava in vgradnja umirjevalna posoda iz jeklene cevi iz celega, EN 10216-1 (DIN 2448) mat. P235TR1 (St.37.0), normalna debelina stene, vključno z odzračevalno cevjo in ventilom DN 15, dolžina 1,0m kompletno z 2xosnovnim barvnim premazom, kompletno s pritdilnim, tesnilnim in montažnim materialom.</t>
  </si>
  <si>
    <t>Ustreza proizvod proizvajalca  SIMON d.o.o. oz. proizvod enakih ali boljših karakteristik.</t>
  </si>
  <si>
    <t>DN80 - 88,9 x 3,2 mm - L = 2650 mm</t>
  </si>
  <si>
    <t>Dobava in vgradnja fiksna točka za cev, sestoječa iz cevne objemke iz ploščatega jekla in nosilca iz jeklenega profila, jekleni deli z osnovnim premazom, kompletno s pritdilnim in montažnim materialom</t>
  </si>
  <si>
    <t>Ustreza proizvod proizvajalca  HILTI oz. proizvod enakih ali boljših karakteristik.</t>
  </si>
  <si>
    <t>za premer cevi 88,9 mm (DN 80)</t>
  </si>
  <si>
    <t>Dobava in vgradnja zaporni ventil za vročo vodo temperature 130°C in nazivni tlak PN 16, prirobnični, kompletno s protiprirobnicami z varilnim nastavkom, pritdilnim, tesnilnim in montažnim materialom.</t>
  </si>
  <si>
    <t>Ustreza proizvod proizvajalca  KLINGER oz. proizvod enakih ali boljših karakteristik.</t>
  </si>
  <si>
    <t>tip KVN DN15</t>
  </si>
  <si>
    <t>tip KVN DN20</t>
  </si>
  <si>
    <t>tip KVN DN40</t>
  </si>
  <si>
    <t>tip KVN DN50</t>
  </si>
  <si>
    <t>Izolacija cevi- po objektu</t>
  </si>
  <si>
    <t>ravnih cevi z blazinami neomočljivega in negorljivega  izolacijskega materiala, ojačanega z Al folijo ustrezne debeline.</t>
  </si>
  <si>
    <t xml:space="preserve">Zaščitni ovoj je izdelan iz Al pločevine, pritrjene s pomočjo kniping vijakov. </t>
  </si>
  <si>
    <t>d  25 mm - za cevi DN 15 IN DN 20</t>
  </si>
  <si>
    <t>d  50 mm - za cevi DN 40 in DN 50</t>
  </si>
  <si>
    <t>d100 mm - za umirjevalke</t>
  </si>
  <si>
    <t>Radiografska kontrola varjenih spojev ( 50%) na jeklenih cevovodih, z izotopnimi žarki, cena za posnetek.</t>
  </si>
  <si>
    <t>OBEŠALA</t>
  </si>
  <si>
    <t xml:space="preserve">Dobava in vgradnja visečih cevnih podpor kot obešalo. Po detajlih risbe proizvajalca SIKLA
Kompletno s pritdilnim in montažnim materialom. </t>
  </si>
  <si>
    <t>Tirnica montažna 41/41/2,50-6m D</t>
  </si>
  <si>
    <t>Tirnica montažna 41/62/2,50-6m</t>
  </si>
  <si>
    <t>Kapa pokrovna PVC 41/41</t>
  </si>
  <si>
    <t/>
  </si>
  <si>
    <t>Držalo WBD 41/41 D-41/45 D</t>
  </si>
  <si>
    <t>Vložek jekleni enojni AN BZ plus 12/15/35-110 mm</t>
  </si>
  <si>
    <t>Kotnik montažni MW 95/95/90</t>
  </si>
  <si>
    <t xml:space="preserve">Vijak šestrobi M12/120 mm </t>
  </si>
  <si>
    <t xml:space="preserve">Vijak šestrobi M12/ 30 mm </t>
  </si>
  <si>
    <t>Podložka 12/125</t>
  </si>
  <si>
    <t>Ozobje kljukasto B 41/12</t>
  </si>
  <si>
    <t>Plošča kljukasta navojna CC HZ41 M12-vzmet</t>
  </si>
  <si>
    <t>Matica šestroba M12</t>
  </si>
  <si>
    <t>Zglob univerzalni UG M16</t>
  </si>
  <si>
    <t>Vijak šestrobi M16/ 30 mm</t>
  </si>
  <si>
    <t xml:space="preserve">Podložka 16/125 </t>
  </si>
  <si>
    <t>Plošča kljukasta navojna CC HZ41 M16-vzmet</t>
  </si>
  <si>
    <t>Palica navojna M16/3m</t>
  </si>
  <si>
    <t>Matica šestroba M16</t>
  </si>
  <si>
    <t>Vložek jekleni enojni AN BZ plus 16/5 -105 mm</t>
  </si>
  <si>
    <t>Objemka Ratio S 2000  57- 63 2"</t>
  </si>
  <si>
    <t>Palica navojna M10/3m</t>
  </si>
  <si>
    <t>Matica šestroba M10</t>
  </si>
  <si>
    <t>Drsnik GS 2G</t>
  </si>
  <si>
    <t>Dodatno/drobni pritrdilni material</t>
  </si>
  <si>
    <t>Ustreza proizvod proizvajalca SIKLA oz. proizvod enakih ali boljših karakteristik.</t>
  </si>
  <si>
    <t>C1</t>
  </si>
  <si>
    <t>komplet</t>
  </si>
  <si>
    <t xml:space="preserve">Dobava in vgradnja fiksnih cevnih podpor. Po detajlih risbe proizvajalca SIKLA
Kompletno s pritdilnim in montažnim materialom. </t>
  </si>
  <si>
    <t>Objemka Stabil D-M 16 b.o.  60- 64 2"</t>
  </si>
  <si>
    <t>Sklop fiksne točke FP-K4/1</t>
  </si>
  <si>
    <t>C1F</t>
  </si>
  <si>
    <t xml:space="preserve">Dobava in vgradnja križnih cevnih podpor. Po detajlih risbe proizvajalca SIKLA
Kompletno s pritdilnim in montažnim materialom. </t>
  </si>
  <si>
    <t>( podpora omogoča štiri osni pomik )</t>
  </si>
  <si>
    <t xml:space="preserve">Vijak šestrobi M10/ 25 mm </t>
  </si>
  <si>
    <t>Drsnik 41 - M10</t>
  </si>
  <si>
    <t>C1A</t>
  </si>
  <si>
    <t>OSTALO</t>
  </si>
  <si>
    <t xml:space="preserve">Zatesnitev odprtin pri prehodih cevovodov skozi stene in stropove na meji požarnega sektorja, s tesnilno maso PROMAPYR kamene volne in požarno malto PROMASTOP, s požarno odpornostjo 90 min, s premazom mase in zidu deb. najmanj 1 mm suhega sloja, velikost odprtine 0,03 do 0,08 m2. Požarno tesnenje na mejah požarnih sektorjev in požarnih celic se izdela skladno z smernicami SZPV 408. Po montaži je potrebno zaporo označiti s podatki o sistemu in izdelovalcu, ter dostaviti vse A-teste in certifikate vgrajenega materiala.
Kompletno s pritdilnim in montažnim materialom. </t>
  </si>
  <si>
    <t>Ustreza proizvod PROMAPYR oz. PROMASTOP proizvajalca PROMAT oz. proizvod enakih ali boljših karakteristik.</t>
  </si>
  <si>
    <r>
      <t>1 kpl - 0,03 do 0,08 m</t>
    </r>
    <r>
      <rPr>
        <vertAlign val="superscript"/>
        <sz val="10"/>
        <rFont val="Arial CE"/>
        <charset val="238"/>
      </rPr>
      <t>2</t>
    </r>
  </si>
  <si>
    <t>Dobava in vgradnja uvodnice za izvedbo cevnega prehoda instalacij. Univerzalna cevna uvodnica s prirobnico, primerna za vgradnjo v opaž. Primerna za vse vrste sten debeline 300 mm. Material: cev PVC-U, povezovalna prirobnica ABS, 3 robna tesnila, EPDM, slepi pokrov PE
Tesnjenje je plino in vodotesno. Dobava kompletno z montažnim, pritrdilnim, tesnilnim in elektro materialom.</t>
  </si>
  <si>
    <t>Ustreza proizvod proizvajalca  HAUFF TECHNIK, dobavlja podjetje PETEZE d.o.o. oz. proizvod enakih ali boljših karakteristik.</t>
  </si>
  <si>
    <t>UFR 200/300</t>
  </si>
  <si>
    <t>Dobava in vgradnja gumi tesnila širine 40 mm za zatesnitev na novo položenih ali obstoječih cevi premera 175, 200 mm v izvrtini ali cevni uvodnici premera 250 mm. Material: guma EPDM, potisni plošči V4A (AISI 316L), vijaki in matice nerjavno jeklo V4A (AISI 316L). Tesnjenje je plino in vodotesno. Dobava kompletno z montažnim, pritrdilnim, tesnilnim in elektro materialom.</t>
  </si>
  <si>
    <t>Ustreza proizvod proizvajalca  HAUFF TECHNIK, oz. proizvod enakih ali boljših karakteristik.</t>
  </si>
  <si>
    <t>HSD 200 1x139-141 b80 A2/EPDM55</t>
  </si>
  <si>
    <t>Priklop na vročevodno omrežje Energetika Ljubljana (zaustavitev in ponovna polnitev sistema vročevodnega omrežja do izvedenih zapor).</t>
  </si>
  <si>
    <t>Tlačni preizkus tesnjenja cevovodov z vodo, preizkusni tlak = 1,5 kratni delovni tlak, Vključno z izdelavo pisnega poročila o uspešno opravljenem preizkusu.</t>
  </si>
  <si>
    <t>pš</t>
  </si>
  <si>
    <t>Pritrdilni material za obešanje in pritrjevanje cevi na zunanji trasi vročevoda.</t>
  </si>
  <si>
    <t>Pleskanje nezaščitenih kovinskih delov, dvakrat z osnovnim premazom po predhodnem čiščenju površine, dvakrat z lakom,</t>
  </si>
  <si>
    <t>Praznjenje napeljave po tlačnem preizkusu, čiščenje lovilnikov nesnage, vključno izpiranje, polnjenje z deminiralizirano vodo in odzračevanje instalacije.</t>
  </si>
  <si>
    <t>Poskusno obratovanje, pregled instalacije in armatur</t>
  </si>
  <si>
    <t>Dobava in vgradnja napisnih ploščic za označitev elementov, vključno z napisi in pritrdilnim materialom.</t>
  </si>
  <si>
    <t>Izdelava shem in navodil za sistem ogrevanja.</t>
  </si>
  <si>
    <t>Sodelovanje z elektro izvajalci.</t>
  </si>
  <si>
    <t>Šolanje vzdrževalcev za vzdrževanje in upravljanje s strani dobavitelja opreme.</t>
  </si>
  <si>
    <t>Pripravljalna dela, zarisovanje in zaključna dela.</t>
  </si>
  <si>
    <t>SKUPAJ VROČEVOD:</t>
  </si>
  <si>
    <t>REKAPITULACIJA VROČEVODNI PRIKLJUČEK ZA VILHARIJO</t>
  </si>
  <si>
    <t>4.1 STROJNA DELA</t>
  </si>
  <si>
    <t xml:space="preserve">PRIKLJ. VROČEVOD </t>
  </si>
  <si>
    <t xml:space="preserve">B - PRIKLJUČNI VROČEVOD </t>
  </si>
  <si>
    <t>STANOVANJSKA SOSESKA ZVEZNA ULICA</t>
  </si>
  <si>
    <t>VROČEVODNI PRIKLJUČEK ZA VILHARIJO</t>
  </si>
  <si>
    <t>IZVEDBA PC ZA STANOVANJSKO SOSESKO POD JEŽAMI</t>
  </si>
  <si>
    <t>Nepredvidena dela.</t>
  </si>
  <si>
    <t>STROJNA DELA- CUKRARNA VROČEVOD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</si>
</sst>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SIT&quot;_-;\-* #,##0.00\ &quot;SIT&quot;_-;_-* &quot;-&quot;??\ &quot;SIT&quot;_-;_-@_-"/>
    <numFmt numFmtId="165" formatCode=";;;"/>
    <numFmt numFmtId="166" formatCode="#,##0.00\ [$€-1]"/>
    <numFmt numFmtId="167" formatCode="_-* #,##0.00\ _S_I_T_-;\-* #,##0.00\ _S_I_T_-;_-* \-??\ _S_I_T_-;_-@_-"/>
    <numFmt numFmtId="168" formatCode="#,##0.00&quot; €&quot;"/>
  </numFmts>
  <fonts count="62">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i/>
      <sz val="10"/>
      <color rgb="FF7F7F7F"/>
      <name val="Arial"/>
      <family val="2"/>
      <charset val="238"/>
    </font>
    <font>
      <sz val="10"/>
      <name val="Times New Roman CE"/>
      <charset val="238"/>
    </font>
    <font>
      <sz val="10"/>
      <name val="Times New Roman CE"/>
      <family val="1"/>
      <charset val="238"/>
    </font>
    <font>
      <b/>
      <sz val="10"/>
      <color rgb="FFC00000"/>
      <name val="Arial"/>
      <family val="2"/>
      <charset val="238"/>
    </font>
    <font>
      <sz val="10"/>
      <color rgb="FFC00000"/>
      <name val="Arial"/>
      <family val="2"/>
      <charset val="238"/>
    </font>
    <font>
      <strike/>
      <sz val="10"/>
      <color rgb="FFC00000"/>
      <name val="Arial"/>
      <family val="2"/>
      <charset val="238"/>
    </font>
    <font>
      <sz val="10"/>
      <color rgb="FFC00000"/>
      <name val="Times New Roman CE"/>
      <family val="1"/>
      <charset val="238"/>
    </font>
    <font>
      <sz val="12"/>
      <name val="Arial"/>
      <family val="2"/>
      <charset val="238"/>
    </font>
    <font>
      <b/>
      <u/>
      <sz val="20"/>
      <name val="Arial"/>
      <family val="2"/>
      <charset val="238"/>
    </font>
    <font>
      <u/>
      <sz val="10"/>
      <name val="Arial"/>
      <family val="2"/>
      <charset val="238"/>
    </font>
    <font>
      <b/>
      <sz val="20"/>
      <name val="Arial"/>
      <family val="2"/>
      <charset val="238"/>
    </font>
    <font>
      <b/>
      <sz val="16"/>
      <name val="Arial"/>
      <family val="2"/>
      <charset val="238"/>
    </font>
    <font>
      <sz val="14"/>
      <name val="Arial CE"/>
      <charset val="238"/>
    </font>
    <font>
      <sz val="11"/>
      <color indexed="8"/>
      <name val="Arial"/>
      <family val="2"/>
    </font>
    <font>
      <sz val="10"/>
      <name val="Trebuchet MS"/>
      <family val="2"/>
    </font>
    <font>
      <b/>
      <sz val="10"/>
      <name val="Trebuchet MS"/>
      <family val="2"/>
    </font>
    <font>
      <sz val="11"/>
      <color theme="1"/>
      <name val="Calibri"/>
      <family val="2"/>
      <scheme val="minor"/>
    </font>
    <font>
      <sz val="11"/>
      <color indexed="8"/>
      <name val="Calibri"/>
      <family val="2"/>
    </font>
    <font>
      <vertAlign val="superscript"/>
      <sz val="10"/>
      <name val="Trebuchet MS"/>
      <family val="2"/>
      <charset val="238"/>
    </font>
    <font>
      <sz val="11"/>
      <name val="Calibri"/>
      <family val="2"/>
      <scheme val="minor"/>
    </font>
    <font>
      <b/>
      <sz val="9"/>
      <name val="Arial"/>
      <family val="2"/>
      <charset val="238"/>
    </font>
    <font>
      <sz val="9"/>
      <name val="Arial"/>
      <family val="2"/>
      <charset val="238"/>
    </font>
    <font>
      <sz val="10"/>
      <color rgb="FFFF0000"/>
      <name val="Times New Roman CE"/>
      <family val="1"/>
      <charset val="238"/>
    </font>
    <font>
      <b/>
      <u/>
      <sz val="10"/>
      <name val="Arial"/>
      <family val="2"/>
      <charset val="238"/>
    </font>
    <font>
      <sz val="11"/>
      <name val="Arial"/>
      <family val="2"/>
      <charset val="238"/>
    </font>
    <font>
      <b/>
      <sz val="11"/>
      <name val="Arial"/>
      <family val="2"/>
      <charset val="238"/>
    </font>
    <font>
      <sz val="8"/>
      <name val="Arial"/>
      <family val="2"/>
      <charset val="238"/>
    </font>
    <font>
      <u/>
      <sz val="11"/>
      <name val="Arial"/>
      <family val="2"/>
      <charset val="238"/>
    </font>
    <font>
      <sz val="11"/>
      <name val="Arial Narrow"/>
      <family val="2"/>
    </font>
    <font>
      <b/>
      <u/>
      <sz val="12"/>
      <name val="Arial CE"/>
      <family val="2"/>
      <charset val="238"/>
    </font>
    <font>
      <sz val="10"/>
      <name val="Arial CE"/>
    </font>
    <font>
      <sz val="10"/>
      <name val="Arial CE"/>
      <family val="2"/>
      <charset val="238"/>
    </font>
    <font>
      <sz val="10"/>
      <name val="GaramondItcTEE"/>
    </font>
    <font>
      <i/>
      <sz val="10"/>
      <name val="Arial"/>
      <family val="2"/>
      <charset val="238"/>
    </font>
    <font>
      <b/>
      <sz val="11"/>
      <name val="Arial Narrow"/>
      <family val="2"/>
      <charset val="238"/>
    </font>
    <font>
      <b/>
      <i/>
      <sz val="10"/>
      <name val="Arial ce"/>
      <charset val="238"/>
    </font>
    <font>
      <b/>
      <i/>
      <sz val="10"/>
      <name val="Arial"/>
      <family val="2"/>
      <charset val="238"/>
    </font>
    <font>
      <sz val="11"/>
      <name val="Calibri"/>
      <family val="2"/>
      <charset val="238"/>
    </font>
    <font>
      <sz val="11"/>
      <color indexed="8"/>
      <name val="Calibri"/>
      <family val="2"/>
      <charset val="238"/>
    </font>
    <font>
      <sz val="10"/>
      <color indexed="8"/>
      <name val="Arial"/>
      <family val="2"/>
      <charset val="238"/>
    </font>
    <font>
      <sz val="11"/>
      <color indexed="10"/>
      <name val="Calibri"/>
      <family val="2"/>
      <charset val="238"/>
    </font>
    <font>
      <b/>
      <i/>
      <sz val="10"/>
      <name val="Arial Narrow"/>
      <family val="2"/>
      <charset val="238"/>
    </font>
    <font>
      <b/>
      <i/>
      <sz val="10"/>
      <name val="Arial Narrow"/>
      <family val="2"/>
    </font>
    <font>
      <sz val="10"/>
      <name val="Arial"/>
      <family val="2"/>
    </font>
    <font>
      <sz val="10"/>
      <name val="Arial Narrow"/>
      <family val="2"/>
    </font>
    <font>
      <sz val="10"/>
      <name val="Arial Narrow"/>
      <family val="2"/>
      <charset val="238"/>
    </font>
    <font>
      <b/>
      <i/>
      <sz val="9"/>
      <name val="Arial Narrow"/>
      <family val="2"/>
      <charset val="238"/>
    </font>
    <font>
      <b/>
      <sz val="10"/>
      <name val="Arial"/>
      <family val="2"/>
    </font>
    <font>
      <vertAlign val="superscript"/>
      <sz val="10"/>
      <name val="Arial CE"/>
      <charset val="238"/>
    </font>
    <font>
      <b/>
      <i/>
      <sz val="10"/>
      <color theme="1"/>
      <name val="Arial"/>
      <family val="2"/>
      <charset val="238"/>
    </font>
    <font>
      <sz val="10"/>
      <color rgb="FF0070C0"/>
      <name val="Arial"/>
      <family val="2"/>
      <charset val="238"/>
    </font>
    <font>
      <b/>
      <sz val="10"/>
      <name val="Arial CE"/>
      <charset val="238"/>
    </font>
  </fonts>
  <fills count="7">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
      <patternFill patternType="solid">
        <fgColor indexed="22"/>
        <bgColor indexed="41"/>
      </patternFill>
    </fill>
  </fills>
  <borders count="33">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double">
        <color indexed="64"/>
      </bottom>
      <diagonal/>
    </border>
    <border>
      <left/>
      <right/>
      <top style="thick">
        <color auto="1"/>
      </top>
      <bottom/>
      <diagonal/>
    </border>
    <border>
      <left/>
      <right/>
      <top style="thin">
        <color indexed="8"/>
      </top>
      <bottom style="thin">
        <color indexed="8"/>
      </bottom>
      <diagonal/>
    </border>
    <border>
      <left/>
      <right/>
      <top style="thin">
        <color indexed="64"/>
      </top>
      <bottom style="medium">
        <color indexed="64"/>
      </bottom>
      <diagonal/>
    </border>
    <border>
      <left/>
      <right/>
      <top style="medium">
        <color indexed="64"/>
      </top>
      <bottom/>
      <diagonal/>
    </border>
    <border>
      <left/>
      <right/>
      <top/>
      <bottom style="medium">
        <color indexed="64"/>
      </bottom>
      <diagonal/>
    </border>
  </borders>
  <cellStyleXfs count="35">
    <xf numFmtId="0" fontId="0" fillId="0" borderId="0"/>
    <xf numFmtId="0" fontId="2" fillId="0" borderId="0"/>
    <xf numFmtId="164" fontId="1" fillId="0" borderId="0" applyFont="0" applyFill="0" applyBorder="0" applyAlignment="0" applyProtection="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applyNumberFormat="0" applyFill="0" applyBorder="0" applyAlignment="0" applyProtection="0"/>
    <xf numFmtId="0" fontId="11" fillId="0" borderId="0"/>
    <xf numFmtId="164" fontId="1" fillId="0" borderId="0" applyFont="0" applyFill="0" applyBorder="0" applyAlignment="0" applyProtection="0"/>
    <xf numFmtId="0" fontId="2" fillId="0" borderId="0"/>
    <xf numFmtId="0" fontId="23" fillId="0" borderId="0"/>
    <xf numFmtId="0" fontId="26" fillId="0" borderId="0"/>
    <xf numFmtId="0" fontId="27" fillId="0" borderId="0"/>
    <xf numFmtId="0" fontId="3" fillId="0" borderId="0"/>
    <xf numFmtId="0" fontId="34" fillId="0" borderId="0"/>
    <xf numFmtId="0" fontId="38" fillId="0" borderId="0">
      <alignment vertical="top" wrapText="1"/>
    </xf>
    <xf numFmtId="0" fontId="40" fillId="0" borderId="0"/>
    <xf numFmtId="167" fontId="41" fillId="0" borderId="0" applyFill="0" applyBorder="0" applyAlignment="0" applyProtection="0"/>
    <xf numFmtId="0" fontId="42" fillId="0" borderId="0"/>
    <xf numFmtId="0" fontId="3" fillId="0" borderId="0"/>
    <xf numFmtId="0" fontId="48" fillId="0" borderId="0"/>
    <xf numFmtId="0" fontId="3" fillId="0" borderId="0"/>
    <xf numFmtId="0" fontId="1" fillId="0" borderId="0"/>
    <xf numFmtId="0" fontId="1" fillId="0" borderId="0"/>
    <xf numFmtId="0" fontId="1" fillId="0" borderId="0"/>
    <xf numFmtId="0" fontId="48" fillId="0" borderId="0"/>
    <xf numFmtId="0" fontId="48" fillId="0" borderId="0"/>
    <xf numFmtId="0" fontId="1" fillId="0" borderId="0"/>
    <xf numFmtId="0" fontId="1" fillId="0" borderId="0"/>
  </cellStyleXfs>
  <cellXfs count="380">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4" fontId="4" fillId="0" borderId="6" xfId="13" applyNumberFormat="1" applyFont="1" applyBorder="1" applyAlignment="1" applyProtection="1">
      <alignment horizontal="right" vertical="center"/>
    </xf>
    <xf numFmtId="0" fontId="4" fillId="0" borderId="6" xfId="13" applyFont="1" applyFill="1" applyBorder="1" applyAlignment="1" applyProtection="1">
      <alignment horizontal="center"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8"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1" xfId="0" applyFont="1" applyFill="1" applyBorder="1" applyAlignment="1" applyProtection="1">
      <alignment horizontal="left" vertical="top" wrapText="1"/>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49" fontId="3" fillId="0" borderId="0" xfId="0" applyNumberFormat="1" applyFont="1" applyFill="1" applyBorder="1" applyAlignment="1" applyProtection="1">
      <alignment horizontal="left" vertical="top"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165" fontId="13" fillId="0" borderId="2" xfId="0" applyNumberFormat="1" applyFont="1" applyBorder="1" applyAlignment="1" applyProtection="1">
      <alignment horizontal="center" vertical="top"/>
    </xf>
    <xf numFmtId="0" fontId="14" fillId="0" borderId="2" xfId="0" applyFont="1" applyBorder="1" applyAlignment="1" applyProtection="1">
      <alignment horizontal="left" vertical="top"/>
    </xf>
    <xf numFmtId="0" fontId="14" fillId="0" borderId="2" xfId="0" applyFont="1" applyBorder="1" applyAlignment="1" applyProtection="1">
      <alignment horizontal="right" vertical="top"/>
    </xf>
    <xf numFmtId="0" fontId="14" fillId="0" borderId="2" xfId="0" applyFont="1" applyBorder="1" applyAlignment="1" applyProtection="1">
      <alignment vertical="top"/>
    </xf>
    <xf numFmtId="0" fontId="4" fillId="0" borderId="0" xfId="0" applyFont="1" applyBorder="1" applyAlignment="1" applyProtection="1">
      <alignment horizontal="center" vertical="top"/>
    </xf>
    <xf numFmtId="0" fontId="4" fillId="0" borderId="0" xfId="0" applyFont="1" applyFill="1" applyAlignment="1" applyProtection="1">
      <alignment horizontal="right" vertical="top"/>
    </xf>
    <xf numFmtId="0" fontId="3" fillId="0" borderId="0" xfId="0" applyFont="1" applyFill="1" applyAlignment="1" applyProtection="1">
      <alignment horizontal="left" vertical="top"/>
    </xf>
    <xf numFmtId="0" fontId="3" fillId="0" borderId="0" xfId="0" applyFont="1" applyFill="1" applyAlignment="1" applyProtection="1">
      <alignment horizontal="right" vertical="top"/>
    </xf>
    <xf numFmtId="4" fontId="6" fillId="0" borderId="0" xfId="0" applyNumberFormat="1" applyFont="1" applyFill="1" applyAlignment="1" applyProtection="1">
      <alignment horizontal="right" vertical="top"/>
    </xf>
    <xf numFmtId="0" fontId="12" fillId="0" borderId="0" xfId="15" applyFont="1" applyProtection="1"/>
    <xf numFmtId="0" fontId="4" fillId="0" borderId="0" xfId="15" applyFont="1" applyAlignment="1" applyProtection="1">
      <alignment horizontal="center" vertical="top" wrapText="1"/>
    </xf>
    <xf numFmtId="0" fontId="4" fillId="0" borderId="0" xfId="15" applyFont="1" applyAlignment="1" applyProtection="1">
      <alignment horizontal="justify" vertical="top" wrapText="1"/>
    </xf>
    <xf numFmtId="0" fontId="3" fillId="0" borderId="0" xfId="15" applyFont="1" applyProtection="1"/>
    <xf numFmtId="4" fontId="3" fillId="0" borderId="0" xfId="15" applyNumberFormat="1" applyFont="1" applyProtection="1"/>
    <xf numFmtId="4" fontId="3" fillId="0" borderId="0" xfId="15" applyNumberFormat="1" applyFont="1" applyAlignment="1" applyProtection="1">
      <alignment horizontal="right"/>
    </xf>
    <xf numFmtId="0" fontId="3" fillId="0" borderId="0" xfId="15" applyFont="1" applyAlignment="1" applyProtection="1">
      <alignment horizontal="justify" vertical="top" wrapText="1"/>
    </xf>
    <xf numFmtId="0" fontId="4" fillId="0" borderId="0" xfId="15" applyFont="1" applyBorder="1" applyAlignment="1" applyProtection="1">
      <alignment horizontal="center" vertical="top" wrapText="1"/>
    </xf>
    <xf numFmtId="0" fontId="3" fillId="0" borderId="0" xfId="15" applyFont="1" applyBorder="1" applyAlignment="1" applyProtection="1">
      <alignment horizontal="justify" vertical="top" wrapText="1"/>
    </xf>
    <xf numFmtId="0" fontId="3" fillId="0" borderId="0" xfId="15" applyFont="1" applyBorder="1" applyProtection="1"/>
    <xf numFmtId="4" fontId="3" fillId="0" borderId="0" xfId="15" applyNumberFormat="1" applyFont="1" applyBorder="1" applyAlignment="1" applyProtection="1">
      <alignment horizontal="right"/>
    </xf>
    <xf numFmtId="0" fontId="4" fillId="0" borderId="0" xfId="15" applyFont="1" applyAlignment="1" applyProtection="1">
      <alignment vertical="top" wrapText="1"/>
    </xf>
    <xf numFmtId="0" fontId="1" fillId="0" borderId="0" xfId="0" applyFont="1" applyProtection="1"/>
    <xf numFmtId="0" fontId="4" fillId="0" borderId="0" xfId="15" applyFont="1" applyAlignment="1" applyProtection="1">
      <alignment horizontal="center" vertical="top"/>
    </xf>
    <xf numFmtId="0" fontId="4" fillId="0" borderId="0" xfId="15" applyFont="1" applyProtection="1"/>
    <xf numFmtId="0" fontId="3" fillId="0" borderId="0" xfId="15" applyFont="1" applyAlignment="1" applyProtection="1"/>
    <xf numFmtId="0" fontId="12" fillId="0" borderId="0" xfId="0" applyFont="1" applyProtection="1"/>
    <xf numFmtId="0" fontId="4" fillId="0" borderId="0" xfId="15" applyFont="1" applyFill="1" applyAlignment="1" applyProtection="1">
      <alignment horizontal="justify" vertical="top" wrapText="1"/>
    </xf>
    <xf numFmtId="0" fontId="3" fillId="0" borderId="0" xfId="15" applyFont="1" applyFill="1" applyAlignment="1" applyProtection="1"/>
    <xf numFmtId="0" fontId="3" fillId="0" borderId="0" xfId="15" applyFont="1" applyFill="1" applyProtection="1"/>
    <xf numFmtId="4" fontId="3" fillId="0" borderId="0" xfId="15" applyNumberFormat="1" applyFont="1" applyFill="1" applyAlignment="1" applyProtection="1">
      <alignment horizontal="right"/>
    </xf>
    <xf numFmtId="0" fontId="4" fillId="0" borderId="0" xfId="0" applyFont="1" applyBorder="1" applyAlignment="1" applyProtection="1">
      <alignment horizontal="center" vertical="center"/>
    </xf>
    <xf numFmtId="0" fontId="3" fillId="0" borderId="0" xfId="0" applyFont="1" applyBorder="1" applyAlignment="1" applyProtection="1">
      <alignment vertical="center" wrapText="1"/>
    </xf>
    <xf numFmtId="0" fontId="3" fillId="0" borderId="0" xfId="0" applyFont="1" applyBorder="1" applyAlignment="1" applyProtection="1">
      <alignment horizontal="right" vertical="center"/>
    </xf>
    <xf numFmtId="0" fontId="3" fillId="0" borderId="0" xfId="0" applyFont="1" applyBorder="1" applyAlignment="1" applyProtection="1">
      <alignment horizontal="center" vertical="center"/>
    </xf>
    <xf numFmtId="0" fontId="4" fillId="0" borderId="0" xfId="0" applyFont="1" applyAlignment="1" applyProtection="1">
      <alignment vertical="center" wrapText="1"/>
    </xf>
    <xf numFmtId="0" fontId="2" fillId="0" borderId="0" xfId="0" applyFont="1" applyProtection="1"/>
    <xf numFmtId="0" fontId="2" fillId="0" borderId="0" xfId="0" applyFont="1" applyAlignment="1" applyProtection="1">
      <alignment vertical="top"/>
    </xf>
    <xf numFmtId="0" fontId="3" fillId="0" borderId="0" xfId="0" applyFont="1" applyAlignment="1" applyProtection="1">
      <alignment vertical="center" wrapText="1"/>
    </xf>
    <xf numFmtId="0" fontId="4" fillId="0" borderId="1" xfId="0" applyFont="1" applyBorder="1" applyAlignment="1" applyProtection="1">
      <alignment horizontal="center" vertical="center"/>
    </xf>
    <xf numFmtId="0" fontId="3" fillId="0" borderId="1" xfId="0" applyFont="1" applyBorder="1" applyAlignment="1" applyProtection="1">
      <alignment vertical="center" wrapText="1"/>
    </xf>
    <xf numFmtId="0" fontId="3" fillId="0" borderId="1" xfId="0" applyFont="1" applyBorder="1" applyAlignment="1" applyProtection="1">
      <alignment horizontal="right" vertical="center"/>
    </xf>
    <xf numFmtId="0" fontId="3" fillId="0" borderId="1" xfId="0" applyFont="1" applyBorder="1" applyAlignment="1" applyProtection="1">
      <alignment vertical="center"/>
    </xf>
    <xf numFmtId="0" fontId="12" fillId="0" borderId="0" xfId="15" applyFont="1" applyFill="1" applyProtection="1"/>
    <xf numFmtId="4" fontId="3" fillId="0" borderId="1" xfId="0" applyNumberFormat="1" applyFont="1" applyFill="1" applyBorder="1" applyAlignment="1" applyProtection="1">
      <alignment horizontal="right"/>
      <protection locked="0"/>
    </xf>
    <xf numFmtId="0" fontId="4" fillId="0" borderId="0" xfId="0" applyFont="1" applyFill="1" applyAlignment="1" applyProtection="1">
      <alignment vertical="top"/>
    </xf>
    <xf numFmtId="0" fontId="3" fillId="0" borderId="0" xfId="0" applyFont="1" applyFill="1" applyBorder="1" applyAlignment="1" applyProtection="1">
      <alignment horizontal="right" vertical="center"/>
    </xf>
    <xf numFmtId="0" fontId="2" fillId="0" borderId="0" xfId="0" applyFont="1" applyFill="1" applyProtection="1"/>
    <xf numFmtId="0" fontId="16" fillId="0" borderId="0" xfId="15" applyFont="1" applyProtection="1"/>
    <xf numFmtId="0" fontId="4" fillId="0" borderId="1" xfId="0" applyFont="1" applyFill="1" applyBorder="1" applyAlignment="1" applyProtection="1">
      <alignment horizontal="center" vertical="center"/>
    </xf>
    <xf numFmtId="0" fontId="3" fillId="0" borderId="1" xfId="0" applyFont="1" applyFill="1" applyBorder="1" applyAlignment="1" applyProtection="1">
      <alignment vertical="center" wrapText="1"/>
    </xf>
    <xf numFmtId="0" fontId="3" fillId="0" borderId="1" xfId="0" applyFont="1" applyFill="1" applyBorder="1" applyAlignment="1" applyProtection="1">
      <alignment horizontal="right" vertical="center"/>
    </xf>
    <xf numFmtId="0" fontId="3" fillId="0" borderId="1" xfId="0" applyFont="1" applyFill="1" applyBorder="1" applyAlignment="1" applyProtection="1">
      <alignment vertical="center"/>
    </xf>
    <xf numFmtId="0" fontId="2" fillId="0" borderId="0" xfId="0" applyFont="1" applyFill="1" applyAlignment="1" applyProtection="1">
      <alignment vertical="top"/>
    </xf>
    <xf numFmtId="0" fontId="3" fillId="0" borderId="0" xfId="0" applyFont="1" applyFill="1" applyAlignment="1" applyProtection="1">
      <alignment vertical="center" wrapText="1"/>
    </xf>
    <xf numFmtId="49" fontId="17" fillId="0" borderId="0" xfId="0" applyNumberFormat="1" applyFont="1" applyProtection="1"/>
    <xf numFmtId="0" fontId="20" fillId="0" borderId="0" xfId="0" applyFont="1" applyAlignment="1" applyProtection="1">
      <alignment horizontal="center" vertical="center" wrapText="1"/>
    </xf>
    <xf numFmtId="0" fontId="3" fillId="0" borderId="0" xfId="0" applyFont="1" applyAlignment="1" applyProtection="1">
      <alignment horizontal="center" vertical="center" wrapText="1"/>
    </xf>
    <xf numFmtId="0" fontId="8" fillId="0" borderId="0" xfId="0" applyFont="1" applyBorder="1" applyProtection="1"/>
    <xf numFmtId="49" fontId="5" fillId="0" borderId="0" xfId="0" applyNumberFormat="1" applyFont="1" applyBorder="1" applyAlignment="1" applyProtection="1">
      <alignment horizontal="center"/>
    </xf>
    <xf numFmtId="0" fontId="5" fillId="0" borderId="0" xfId="0" applyFont="1" applyBorder="1" applyProtection="1"/>
    <xf numFmtId="166" fontId="8" fillId="4" borderId="0" xfId="0" applyNumberFormat="1" applyFont="1" applyFill="1" applyBorder="1" applyProtection="1"/>
    <xf numFmtId="49" fontId="21" fillId="0" borderId="18" xfId="0" applyNumberFormat="1" applyFont="1" applyBorder="1" applyAlignment="1" applyProtection="1">
      <alignment vertical="center" wrapText="1"/>
    </xf>
    <xf numFmtId="0" fontId="21" fillId="0" borderId="16" xfId="0" applyFont="1" applyBorder="1" applyAlignment="1" applyProtection="1">
      <alignment horizontal="center" vertical="center" wrapText="1"/>
    </xf>
    <xf numFmtId="49" fontId="5" fillId="0" borderId="19" xfId="0" applyNumberFormat="1" applyFont="1" applyBorder="1" applyAlignment="1" applyProtection="1">
      <alignment horizontal="center" vertical="top"/>
    </xf>
    <xf numFmtId="0" fontId="5" fillId="0" borderId="16" xfId="0" applyFont="1" applyBorder="1" applyAlignment="1">
      <alignment vertical="top"/>
    </xf>
    <xf numFmtId="166" fontId="5" fillId="0" borderId="16" xfId="0" applyNumberFormat="1" applyFont="1" applyBorder="1" applyAlignment="1" applyProtection="1">
      <alignment vertical="center"/>
    </xf>
    <xf numFmtId="49" fontId="5" fillId="0" borderId="19" xfId="0" applyNumberFormat="1" applyFont="1" applyFill="1" applyBorder="1" applyAlignment="1" applyProtection="1">
      <alignment horizontal="center" vertical="top"/>
    </xf>
    <xf numFmtId="49" fontId="5" fillId="0" borderId="19" xfId="0" applyNumberFormat="1" applyFont="1" applyFill="1" applyBorder="1" applyAlignment="1" applyProtection="1">
      <alignment vertical="top"/>
    </xf>
    <xf numFmtId="166" fontId="8" fillId="5" borderId="21" xfId="0" applyNumberFormat="1" applyFont="1" applyFill="1" applyBorder="1" applyProtection="1"/>
    <xf numFmtId="0" fontId="22" fillId="0" borderId="0" xfId="0" applyFont="1"/>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4" fontId="24" fillId="6" borderId="23" xfId="16" applyNumberFormat="1" applyFont="1" applyFill="1" applyBorder="1" applyAlignment="1" applyProtection="1">
      <alignment horizontal="right" vertical="top"/>
      <protection locked="0"/>
    </xf>
    <xf numFmtId="4" fontId="24" fillId="6" borderId="23" xfId="16" applyNumberFormat="1" applyFont="1" applyFill="1" applyBorder="1" applyAlignment="1" applyProtection="1">
      <alignment horizontal="right"/>
      <protection locked="0"/>
    </xf>
    <xf numFmtId="165" fontId="4" fillId="0" borderId="26" xfId="0" applyNumberFormat="1" applyFont="1" applyBorder="1" applyAlignment="1" applyProtection="1">
      <alignment horizontal="center" vertical="top"/>
    </xf>
    <xf numFmtId="0" fontId="3" fillId="0" borderId="26" xfId="0" applyFont="1" applyBorder="1" applyAlignment="1" applyProtection="1">
      <alignment horizontal="left" vertical="top"/>
    </xf>
    <xf numFmtId="0" fontId="3" fillId="0" borderId="26" xfId="0" applyFont="1" applyBorder="1" applyAlignment="1" applyProtection="1">
      <alignment horizontal="right" vertical="top"/>
    </xf>
    <xf numFmtId="0" fontId="3" fillId="0" borderId="26" xfId="0" applyFont="1" applyBorder="1" applyAlignment="1" applyProtection="1">
      <alignment vertical="top"/>
    </xf>
    <xf numFmtId="4" fontId="3" fillId="0" borderId="23" xfId="0" applyNumberFormat="1" applyFont="1" applyFill="1" applyBorder="1" applyAlignment="1" applyProtection="1">
      <alignment horizontal="right"/>
      <protection locked="0"/>
    </xf>
    <xf numFmtId="0" fontId="3" fillId="0" borderId="26" xfId="0" applyFont="1" applyFill="1" applyBorder="1" applyAlignment="1" applyProtection="1">
      <alignment horizontal="right" vertical="top"/>
    </xf>
    <xf numFmtId="0" fontId="32" fillId="0" borderId="0" xfId="15" applyFont="1" applyProtection="1"/>
    <xf numFmtId="0" fontId="3" fillId="0" borderId="0" xfId="0" applyFont="1" applyFill="1" applyAlignment="1" applyProtection="1">
      <alignment horizontal="justify" vertical="top" wrapText="1"/>
    </xf>
    <xf numFmtId="9" fontId="3" fillId="0" borderId="0" xfId="15" applyNumberFormat="1" applyFont="1" applyProtection="1"/>
    <xf numFmtId="4" fontId="3" fillId="0" borderId="0" xfId="0" applyNumberFormat="1" applyFont="1" applyFill="1" applyAlignment="1" applyProtection="1">
      <alignment horizontal="right"/>
    </xf>
    <xf numFmtId="0" fontId="33" fillId="0" borderId="0" xfId="15" applyFont="1" applyBorder="1" applyAlignment="1" applyProtection="1">
      <alignment horizontal="justify" vertical="top" wrapText="1"/>
    </xf>
    <xf numFmtId="9" fontId="3" fillId="0" borderId="0" xfId="15" applyNumberFormat="1" applyFont="1" applyBorder="1" applyProtection="1"/>
    <xf numFmtId="0" fontId="4" fillId="0" borderId="25" xfId="0" applyFont="1" applyFill="1" applyBorder="1" applyAlignment="1" applyProtection="1">
      <alignment horizontal="right" vertical="top"/>
    </xf>
    <xf numFmtId="0" fontId="4" fillId="0" borderId="25" xfId="0" applyFont="1" applyFill="1" applyBorder="1" applyAlignment="1" applyProtection="1">
      <alignment horizontal="left" vertical="top"/>
    </xf>
    <xf numFmtId="0" fontId="3" fillId="0" borderId="25" xfId="0" applyFont="1" applyFill="1" applyBorder="1" applyAlignment="1" applyProtection="1">
      <alignment horizontal="right" vertical="top"/>
    </xf>
    <xf numFmtId="0" fontId="3" fillId="0" borderId="25" xfId="0" applyFont="1" applyFill="1" applyBorder="1" applyAlignment="1" applyProtection="1">
      <alignment horizontal="center" vertical="top"/>
    </xf>
    <xf numFmtId="4" fontId="4" fillId="0" borderId="25" xfId="0" applyNumberFormat="1" applyFont="1" applyFill="1" applyBorder="1" applyAlignment="1" applyProtection="1">
      <alignment horizontal="right" vertical="top"/>
    </xf>
    <xf numFmtId="0" fontId="35" fillId="0" borderId="0" xfId="20" quotePrefix="1" applyFont="1" applyAlignment="1">
      <alignment wrapText="1"/>
    </xf>
    <xf numFmtId="0" fontId="35" fillId="0" borderId="0" xfId="20" applyFont="1" applyAlignment="1">
      <alignment wrapText="1"/>
    </xf>
    <xf numFmtId="0" fontId="34" fillId="0" borderId="0" xfId="20" applyAlignment="1">
      <alignment wrapText="1"/>
    </xf>
    <xf numFmtId="0" fontId="36" fillId="0" borderId="23" xfId="20" applyFont="1" applyBorder="1" applyAlignment="1">
      <alignment horizontal="right" wrapText="1"/>
    </xf>
    <xf numFmtId="0" fontId="36" fillId="0" borderId="23" xfId="20" applyFont="1" applyBorder="1" applyAlignment="1">
      <alignment wrapText="1"/>
    </xf>
    <xf numFmtId="4" fontId="36" fillId="0" borderId="23" xfId="20" applyNumberFormat="1" applyFont="1" applyBorder="1" applyAlignment="1">
      <alignment wrapText="1"/>
    </xf>
    <xf numFmtId="0" fontId="35" fillId="0" borderId="0" xfId="20" applyFont="1" applyAlignment="1">
      <alignment horizontal="left" vertical="top" wrapText="1"/>
    </xf>
    <xf numFmtId="0" fontId="35" fillId="0" borderId="0" xfId="20" applyFont="1" applyAlignment="1">
      <alignment vertical="top" wrapText="1"/>
    </xf>
    <xf numFmtId="4" fontId="35" fillId="0" borderId="0" xfId="20" applyNumberFormat="1" applyFont="1" applyAlignment="1">
      <alignment wrapText="1"/>
    </xf>
    <xf numFmtId="0" fontId="35" fillId="0" borderId="0" xfId="20" applyFont="1" applyAlignment="1">
      <alignment horizontal="right" vertical="top" wrapText="1"/>
    </xf>
    <xf numFmtId="0" fontId="34" fillId="0" borderId="0" xfId="20" applyAlignment="1">
      <alignment horizontal="right" vertical="top" wrapText="1"/>
    </xf>
    <xf numFmtId="0" fontId="34" fillId="0" borderId="0" xfId="20" applyAlignment="1">
      <alignment vertical="top" wrapText="1"/>
    </xf>
    <xf numFmtId="4" fontId="34" fillId="0" borderId="0" xfId="20" applyNumberFormat="1" applyAlignment="1">
      <alignment wrapText="1"/>
    </xf>
    <xf numFmtId="0" fontId="34" fillId="0" borderId="1" xfId="20" applyBorder="1" applyAlignment="1">
      <alignment horizontal="right" vertical="top" wrapText="1"/>
    </xf>
    <xf numFmtId="0" fontId="34" fillId="0" borderId="1" xfId="20" applyBorder="1" applyAlignment="1">
      <alignment vertical="top" wrapText="1"/>
    </xf>
    <xf numFmtId="0" fontId="34" fillId="0" borderId="1" xfId="20" applyBorder="1" applyAlignment="1">
      <alignment wrapText="1"/>
    </xf>
    <xf numFmtId="4" fontId="34" fillId="0" borderId="1" xfId="20" applyNumberFormat="1" applyBorder="1" applyAlignment="1">
      <alignment wrapText="1"/>
    </xf>
    <xf numFmtId="0" fontId="36" fillId="0" borderId="0" xfId="20" applyFont="1" applyAlignment="1">
      <alignment wrapText="1"/>
    </xf>
    <xf numFmtId="0" fontId="34" fillId="0" borderId="0" xfId="20" quotePrefix="1" applyAlignment="1">
      <alignment vertical="top" wrapText="1"/>
    </xf>
    <xf numFmtId="0" fontId="38" fillId="0" borderId="0" xfId="21">
      <alignment vertical="top" wrapText="1"/>
    </xf>
    <xf numFmtId="0" fontId="39" fillId="0" borderId="0" xfId="21" applyFont="1" applyAlignment="1"/>
    <xf numFmtId="0" fontId="3" fillId="0" borderId="0" xfId="22" applyFont="1"/>
    <xf numFmtId="0" fontId="39" fillId="0" borderId="0" xfId="23" applyNumberFormat="1" applyFont="1" applyFill="1" applyBorder="1" applyAlignment="1" applyProtection="1">
      <alignment horizontal="left"/>
    </xf>
    <xf numFmtId="2" fontId="43" fillId="0" borderId="0" xfId="24" applyNumberFormat="1" applyFont="1" applyAlignment="1">
      <alignment horizontal="left" vertical="top"/>
    </xf>
    <xf numFmtId="49" fontId="44" fillId="0" borderId="0" xfId="21" applyNumberFormat="1" applyFont="1" applyAlignment="1">
      <alignment horizontal="center" vertical="top" wrapText="1"/>
    </xf>
    <xf numFmtId="168" fontId="43" fillId="0" borderId="22" xfId="24" applyNumberFormat="1" applyFont="1" applyBorder="1" applyAlignment="1">
      <alignment horizontal="right" vertical="center"/>
    </xf>
    <xf numFmtId="168" fontId="43" fillId="0" borderId="0" xfId="24" applyNumberFormat="1" applyFont="1" applyAlignment="1">
      <alignment horizontal="right" vertical="center"/>
    </xf>
    <xf numFmtId="0" fontId="45" fillId="0" borderId="29" xfId="21" applyFont="1" applyBorder="1" applyAlignment="1">
      <alignment vertical="center" wrapText="1"/>
    </xf>
    <xf numFmtId="168" fontId="46" fillId="0" borderId="22" xfId="24" applyNumberFormat="1" applyFont="1" applyBorder="1" applyAlignment="1">
      <alignment horizontal="right" vertical="center"/>
    </xf>
    <xf numFmtId="0" fontId="47" fillId="0" borderId="0" xfId="21" applyFont="1" applyAlignment="1"/>
    <xf numFmtId="0" fontId="4" fillId="0" borderId="0" xfId="25" applyFont="1" applyAlignment="1">
      <alignment horizontal="left" vertical="top" wrapText="1"/>
    </xf>
    <xf numFmtId="0" fontId="3" fillId="0" borderId="0" xfId="25" applyAlignment="1">
      <alignment horizontal="left" vertical="top" wrapText="1"/>
    </xf>
    <xf numFmtId="0" fontId="4" fillId="0" borderId="0" xfId="25" applyFont="1" applyAlignment="1">
      <alignment vertical="top" wrapText="1"/>
    </xf>
    <xf numFmtId="0" fontId="49" fillId="0" borderId="0" xfId="26" applyFont="1" applyAlignment="1">
      <alignment horizontal="justify" vertical="center"/>
    </xf>
    <xf numFmtId="0" fontId="49" fillId="0" borderId="0" xfId="27" applyFont="1" applyAlignment="1">
      <alignment horizontal="left" vertical="top" wrapText="1"/>
    </xf>
    <xf numFmtId="0" fontId="46" fillId="0" borderId="0" xfId="22" applyFont="1" applyAlignment="1">
      <alignment horizontal="left"/>
    </xf>
    <xf numFmtId="0" fontId="43" fillId="0" borderId="0" xfId="22" applyFont="1" applyAlignment="1">
      <alignment horizontal="left"/>
    </xf>
    <xf numFmtId="0" fontId="3" fillId="0" borderId="0" xfId="21" applyFont="1" applyAlignment="1"/>
    <xf numFmtId="0" fontId="50" fillId="0" borderId="0" xfId="21" applyFont="1" applyAlignment="1"/>
    <xf numFmtId="2" fontId="43" fillId="5" borderId="0" xfId="24" applyNumberFormat="1" applyFont="1" applyFill="1" applyAlignment="1">
      <alignment horizontal="left" vertical="top"/>
    </xf>
    <xf numFmtId="4" fontId="3" fillId="0" borderId="16" xfId="0" applyNumberFormat="1" applyFont="1" applyFill="1" applyBorder="1" applyAlignment="1" applyProtection="1">
      <alignment horizontal="right"/>
    </xf>
    <xf numFmtId="4" fontId="3" fillId="0" borderId="3" xfId="0" applyNumberFormat="1" applyFont="1" applyFill="1" applyBorder="1" applyAlignment="1" applyProtection="1">
      <alignment horizontal="right"/>
    </xf>
    <xf numFmtId="4" fontId="15" fillId="0" borderId="2" xfId="0" applyNumberFormat="1" applyFont="1" applyBorder="1" applyAlignment="1" applyProtection="1">
      <alignment horizontal="right" vertical="top"/>
    </xf>
    <xf numFmtId="49" fontId="24" fillId="0" borderId="0" xfId="16" applyNumberFormat="1" applyFont="1" applyAlignment="1" applyProtection="1">
      <alignment vertical="top"/>
    </xf>
    <xf numFmtId="49" fontId="25" fillId="0" borderId="0" xfId="16" applyNumberFormat="1" applyFont="1" applyAlignment="1" applyProtection="1">
      <alignment horizontal="left" vertical="top"/>
    </xf>
    <xf numFmtId="4" fontId="25" fillId="0" borderId="0" xfId="16" applyNumberFormat="1" applyFont="1" applyAlignment="1" applyProtection="1">
      <alignment horizontal="justify" vertical="top" wrapText="1"/>
    </xf>
    <xf numFmtId="4" fontId="24" fillId="0" borderId="0" xfId="16" applyNumberFormat="1" applyFont="1" applyAlignment="1" applyProtection="1">
      <alignment horizontal="center" vertical="top" wrapText="1"/>
    </xf>
    <xf numFmtId="4" fontId="24" fillId="0" borderId="0" xfId="16" applyNumberFormat="1" applyFont="1" applyAlignment="1" applyProtection="1">
      <alignment horizontal="center" vertical="top"/>
    </xf>
    <xf numFmtId="4" fontId="24" fillId="0" borderId="0" xfId="16" applyNumberFormat="1" applyFont="1" applyAlignment="1" applyProtection="1">
      <alignment horizontal="right" vertical="top"/>
    </xf>
    <xf numFmtId="4" fontId="24" fillId="0" borderId="0" xfId="16" applyNumberFormat="1" applyFont="1" applyAlignment="1" applyProtection="1">
      <alignment vertical="top"/>
    </xf>
    <xf numFmtId="0" fontId="26" fillId="0" borderId="0" xfId="17" applyProtection="1"/>
    <xf numFmtId="49" fontId="24" fillId="0" borderId="23" xfId="16" applyNumberFormat="1" applyFont="1" applyBorder="1" applyAlignment="1" applyProtection="1">
      <alignment horizontal="left" vertical="top"/>
    </xf>
    <xf numFmtId="49" fontId="24" fillId="0" borderId="23" xfId="16" applyNumberFormat="1" applyFont="1" applyBorder="1" applyAlignment="1" applyProtection="1">
      <alignment vertical="top"/>
    </xf>
    <xf numFmtId="4" fontId="24" fillId="0" borderId="23" xfId="16" applyNumberFormat="1" applyFont="1" applyBorder="1" applyAlignment="1" applyProtection="1">
      <alignment horizontal="justify" vertical="top" wrapText="1"/>
    </xf>
    <xf numFmtId="0" fontId="29" fillId="0" borderId="0" xfId="17" applyFont="1" applyProtection="1"/>
    <xf numFmtId="0" fontId="24" fillId="0" borderId="23" xfId="16" applyFont="1" applyBorder="1" applyAlignment="1" applyProtection="1">
      <alignment horizontal="center" wrapText="1"/>
    </xf>
    <xf numFmtId="4" fontId="24" fillId="0" borderId="23" xfId="16" applyNumberFormat="1" applyFont="1" applyBorder="1" applyAlignment="1" applyProtection="1">
      <alignment horizontal="center"/>
    </xf>
    <xf numFmtId="4" fontId="24" fillId="6" borderId="23" xfId="16" applyNumberFormat="1" applyFont="1" applyFill="1" applyBorder="1" applyAlignment="1" applyProtection="1">
      <alignment horizontal="right"/>
    </xf>
    <xf numFmtId="4" fontId="24" fillId="0" borderId="23" xfId="19" applyNumberFormat="1" applyFont="1" applyBorder="1" applyAlignment="1" applyProtection="1">
      <alignment horizontal="right"/>
    </xf>
    <xf numFmtId="0" fontId="24" fillId="0" borderId="23" xfId="16" applyFont="1" applyBorder="1" applyAlignment="1" applyProtection="1">
      <alignment horizontal="center" vertical="top" wrapText="1"/>
    </xf>
    <xf numFmtId="4" fontId="24" fillId="0" borderId="23" xfId="16" applyNumberFormat="1" applyFont="1" applyBorder="1" applyAlignment="1" applyProtection="1">
      <alignment horizontal="center" vertical="top"/>
    </xf>
    <xf numFmtId="4" fontId="24" fillId="6" borderId="23" xfId="16" applyNumberFormat="1" applyFont="1" applyFill="1" applyBorder="1" applyAlignment="1" applyProtection="1">
      <alignment horizontal="right" vertical="top"/>
    </xf>
    <xf numFmtId="4" fontId="24" fillId="0" borderId="23" xfId="19" applyNumberFormat="1" applyFont="1" applyBorder="1" applyAlignment="1" applyProtection="1">
      <alignment horizontal="right" vertical="top"/>
    </xf>
    <xf numFmtId="49" fontId="24" fillId="0" borderId="24" xfId="16" applyNumberFormat="1" applyFont="1" applyBorder="1" applyAlignment="1" applyProtection="1">
      <alignment vertical="top"/>
    </xf>
    <xf numFmtId="49" fontId="24" fillId="0" borderId="25" xfId="16" applyNumberFormat="1" applyFont="1" applyBorder="1" applyAlignment="1" applyProtection="1">
      <alignment vertical="top"/>
    </xf>
    <xf numFmtId="0" fontId="25" fillId="0" borderId="25" xfId="16" applyFont="1" applyBorder="1" applyAlignment="1" applyProtection="1">
      <alignment horizontal="left" vertical="top"/>
    </xf>
    <xf numFmtId="0" fontId="25" fillId="0" borderId="25" xfId="16" applyFont="1" applyBorder="1" applyAlignment="1" applyProtection="1">
      <alignment horizontal="justify" vertical="top" wrapText="1"/>
    </xf>
    <xf numFmtId="0" fontId="24" fillId="0" borderId="25" xfId="16" applyFont="1" applyBorder="1" applyAlignment="1" applyProtection="1">
      <alignment horizontal="center" vertical="top" wrapText="1"/>
    </xf>
    <xf numFmtId="4" fontId="24" fillId="0" borderId="25" xfId="16" applyNumberFormat="1" applyFont="1" applyBorder="1" applyAlignment="1" applyProtection="1">
      <alignment horizontal="center" vertical="top"/>
    </xf>
    <xf numFmtId="4" fontId="24" fillId="0" borderId="25" xfId="16" applyNumberFormat="1" applyFont="1" applyBorder="1" applyAlignment="1" applyProtection="1">
      <alignment horizontal="right" vertical="top"/>
    </xf>
    <xf numFmtId="4" fontId="25" fillId="0" borderId="23" xfId="16" applyNumberFormat="1" applyFont="1" applyBorder="1" applyAlignment="1" applyProtection="1">
      <alignment vertical="top"/>
    </xf>
    <xf numFmtId="0" fontId="30" fillId="0" borderId="4" xfId="0" applyFont="1" applyFill="1" applyBorder="1" applyAlignment="1" applyProtection="1">
      <alignment horizontal="center" vertical="center" wrapText="1"/>
    </xf>
    <xf numFmtId="4" fontId="6" fillId="0" borderId="26" xfId="0" applyNumberFormat="1" applyFont="1" applyBorder="1" applyAlignment="1" applyProtection="1">
      <alignment horizontal="right" vertical="top"/>
    </xf>
    <xf numFmtId="0" fontId="34" fillId="0" borderId="0" xfId="0" applyFont="1" applyFill="1" applyBorder="1" applyAlignment="1" applyProtection="1">
      <alignment horizontal="left" vertical="top" wrapText="1"/>
    </xf>
    <xf numFmtId="0" fontId="36" fillId="0" borderId="23" xfId="20" applyFont="1" applyBorder="1" applyAlignment="1" applyProtection="1">
      <alignment horizontal="right" wrapText="1"/>
    </xf>
    <xf numFmtId="0" fontId="36" fillId="0" borderId="23" xfId="20" applyFont="1" applyBorder="1" applyAlignment="1" applyProtection="1">
      <alignment wrapText="1"/>
    </xf>
    <xf numFmtId="4" fontId="36" fillId="0" borderId="23" xfId="20" applyNumberFormat="1" applyFont="1" applyBorder="1" applyAlignment="1" applyProtection="1">
      <alignment wrapText="1"/>
    </xf>
    <xf numFmtId="0" fontId="34" fillId="0" borderId="0" xfId="20" applyAlignment="1" applyProtection="1">
      <alignment wrapText="1"/>
    </xf>
    <xf numFmtId="0" fontId="35" fillId="0" borderId="0" xfId="20" applyFont="1" applyAlignment="1" applyProtection="1">
      <alignment horizontal="left" vertical="top" wrapText="1"/>
    </xf>
    <xf numFmtId="0" fontId="35" fillId="0" borderId="0" xfId="20" applyFont="1" applyAlignment="1" applyProtection="1">
      <alignment vertical="top" wrapText="1"/>
    </xf>
    <xf numFmtId="0" fontId="35" fillId="0" borderId="0" xfId="20" applyFont="1" applyAlignment="1" applyProtection="1">
      <alignment wrapText="1"/>
    </xf>
    <xf numFmtId="4" fontId="35" fillId="0" borderId="0" xfId="20" applyNumberFormat="1" applyFont="1" applyAlignment="1" applyProtection="1">
      <alignment wrapText="1"/>
    </xf>
    <xf numFmtId="0" fontId="35" fillId="0" borderId="0" xfId="20" applyFont="1" applyAlignment="1" applyProtection="1">
      <alignment horizontal="right" vertical="top" wrapText="1"/>
    </xf>
    <xf numFmtId="0" fontId="34" fillId="0" borderId="0" xfId="20" applyFont="1" applyAlignment="1" applyProtection="1">
      <alignment wrapText="1"/>
    </xf>
    <xf numFmtId="4" fontId="34" fillId="0" borderId="0" xfId="20" applyNumberFormat="1" applyFont="1" applyAlignment="1" applyProtection="1">
      <alignment wrapText="1"/>
    </xf>
    <xf numFmtId="0" fontId="34" fillId="0" borderId="0" xfId="20" applyFont="1" applyAlignment="1" applyProtection="1">
      <alignment vertical="top" wrapText="1"/>
    </xf>
    <xf numFmtId="0" fontId="34" fillId="0" borderId="0" xfId="20" applyFont="1" applyAlignment="1" applyProtection="1">
      <alignment horizontal="right" vertical="top" wrapText="1"/>
    </xf>
    <xf numFmtId="0" fontId="34" fillId="0" borderId="0" xfId="20" quotePrefix="1" applyFont="1" applyAlignment="1" applyProtection="1">
      <alignment vertical="top" wrapText="1"/>
    </xf>
    <xf numFmtId="0" fontId="34" fillId="0" borderId="0" xfId="20" applyFont="1" applyAlignment="1" applyProtection="1">
      <alignment horizontal="left" vertical="top" wrapText="1"/>
    </xf>
    <xf numFmtId="0" fontId="34" fillId="0" borderId="0" xfId="20" applyAlignment="1" applyProtection="1">
      <alignment horizontal="right" vertical="top" wrapText="1"/>
    </xf>
    <xf numFmtId="0" fontId="34" fillId="0" borderId="0" xfId="20" applyAlignment="1" applyProtection="1">
      <alignment vertical="top" wrapText="1"/>
    </xf>
    <xf numFmtId="4" fontId="34" fillId="0" borderId="0" xfId="20" applyNumberFormat="1" applyAlignment="1" applyProtection="1">
      <alignment wrapText="1"/>
    </xf>
    <xf numFmtId="0" fontId="37" fillId="0" borderId="0" xfId="20" applyFont="1" applyAlignment="1" applyProtection="1">
      <alignment vertical="top" wrapText="1"/>
    </xf>
    <xf numFmtId="9" fontId="34" fillId="0" borderId="0" xfId="20" applyNumberFormat="1" applyAlignment="1" applyProtection="1">
      <alignment wrapText="1"/>
    </xf>
    <xf numFmtId="0" fontId="34" fillId="0" borderId="1" xfId="20" applyBorder="1" applyAlignment="1" applyProtection="1">
      <alignment horizontal="right" vertical="top" wrapText="1"/>
    </xf>
    <xf numFmtId="0" fontId="34" fillId="0" borderId="1" xfId="20" applyBorder="1" applyAlignment="1" applyProtection="1">
      <alignment vertical="top" wrapText="1"/>
    </xf>
    <xf numFmtId="0" fontId="34" fillId="0" borderId="1" xfId="20" applyBorder="1" applyAlignment="1" applyProtection="1">
      <alignment wrapText="1"/>
    </xf>
    <xf numFmtId="4" fontId="34" fillId="0" borderId="1" xfId="20" applyNumberFormat="1" applyBorder="1" applyAlignment="1" applyProtection="1">
      <alignment wrapText="1"/>
    </xf>
    <xf numFmtId="0" fontId="34" fillId="0" borderId="0" xfId="20" applyFont="1" applyAlignment="1" applyProtection="1">
      <alignment wrapText="1"/>
      <protection locked="0"/>
    </xf>
    <xf numFmtId="0" fontId="34" fillId="0" borderId="0" xfId="20" applyAlignment="1" applyProtection="1">
      <alignment vertical="top" wrapText="1"/>
      <protection locked="0"/>
    </xf>
    <xf numFmtId="0" fontId="34" fillId="0" borderId="0" xfId="20" applyAlignment="1" applyProtection="1">
      <alignment wrapText="1"/>
      <protection locked="0"/>
    </xf>
    <xf numFmtId="0" fontId="35" fillId="5" borderId="0" xfId="20" applyFont="1" applyFill="1" applyAlignment="1" applyProtection="1">
      <alignment vertical="top" wrapText="1"/>
    </xf>
    <xf numFmtId="0" fontId="34" fillId="0" borderId="0" xfId="20" applyProtection="1"/>
    <xf numFmtId="4" fontId="34" fillId="0" borderId="0" xfId="20" applyNumberFormat="1" applyProtection="1"/>
    <xf numFmtId="0" fontId="34" fillId="0" borderId="28" xfId="20" applyBorder="1" applyProtection="1"/>
    <xf numFmtId="0" fontId="35" fillId="0" borderId="28" xfId="20" applyFont="1" applyBorder="1" applyProtection="1"/>
    <xf numFmtId="4" fontId="35" fillId="0" borderId="28" xfId="20" applyNumberFormat="1" applyFont="1" applyBorder="1" applyProtection="1"/>
    <xf numFmtId="1" fontId="51" fillId="1" borderId="30" xfId="28" applyNumberFormat="1" applyFont="1" applyFill="1" applyBorder="1" applyAlignment="1" applyProtection="1">
      <alignment horizontal="center" vertical="top"/>
    </xf>
    <xf numFmtId="0" fontId="52" fillId="1" borderId="30" xfId="28" applyFont="1" applyFill="1" applyBorder="1" applyAlignment="1" applyProtection="1">
      <alignment horizontal="justify" vertical="top" wrapText="1"/>
    </xf>
    <xf numFmtId="3" fontId="52" fillId="1" borderId="30" xfId="28" applyNumberFormat="1" applyFont="1" applyFill="1" applyBorder="1" applyAlignment="1" applyProtection="1">
      <alignment horizontal="center" wrapText="1"/>
    </xf>
    <xf numFmtId="4" fontId="52" fillId="1" borderId="30" xfId="28" applyNumberFormat="1" applyFont="1" applyFill="1" applyBorder="1" applyAlignment="1" applyProtection="1">
      <alignment horizontal="right" wrapText="1"/>
    </xf>
    <xf numFmtId="0" fontId="51" fillId="1" borderId="0" xfId="28" applyFont="1" applyFill="1" applyProtection="1"/>
    <xf numFmtId="49" fontId="30" fillId="1" borderId="31" xfId="28" applyNumberFormat="1" applyFont="1" applyFill="1" applyBorder="1" applyAlignment="1" applyProtection="1">
      <alignment horizontal="center" vertical="top"/>
    </xf>
    <xf numFmtId="49" fontId="52" fillId="0" borderId="31" xfId="28" applyNumberFormat="1" applyFont="1" applyBorder="1" applyAlignment="1" applyProtection="1">
      <alignment horizontal="left" vertical="top"/>
    </xf>
    <xf numFmtId="0" fontId="53" fillId="0" borderId="31" xfId="28" applyFont="1" applyBorder="1" applyAlignment="1" applyProtection="1">
      <alignment horizontal="center"/>
    </xf>
    <xf numFmtId="0" fontId="1" fillId="0" borderId="31" xfId="28" applyBorder="1" applyAlignment="1" applyProtection="1">
      <alignment horizontal="right"/>
    </xf>
    <xf numFmtId="0" fontId="55" fillId="0" borderId="0" xfId="28" applyFont="1" applyProtection="1"/>
    <xf numFmtId="1" fontId="46" fillId="1" borderId="0" xfId="28" applyNumberFormat="1" applyFont="1" applyFill="1" applyAlignment="1" applyProtection="1">
      <alignment horizontal="center" vertical="top"/>
    </xf>
    <xf numFmtId="0" fontId="57" fillId="0" borderId="0" xfId="28" applyFont="1" applyAlignment="1" applyProtection="1">
      <alignment horizontal="justify" vertical="top"/>
    </xf>
    <xf numFmtId="0" fontId="53" fillId="0" borderId="0" xfId="28" applyFont="1" applyAlignment="1" applyProtection="1">
      <alignment horizontal="center"/>
    </xf>
    <xf numFmtId="0" fontId="1" fillId="0" borderId="0" xfId="28" applyAlignment="1" applyProtection="1">
      <alignment horizontal="right"/>
    </xf>
    <xf numFmtId="1" fontId="56" fillId="1" borderId="0" xfId="28" applyNumberFormat="1" applyFont="1" applyFill="1" applyAlignment="1" applyProtection="1">
      <alignment horizontal="center" vertical="top"/>
    </xf>
    <xf numFmtId="1" fontId="56" fillId="1" borderId="32" xfId="28" applyNumberFormat="1" applyFont="1" applyFill="1" applyBorder="1" applyAlignment="1" applyProtection="1">
      <alignment horizontal="center" vertical="top"/>
    </xf>
    <xf numFmtId="0" fontId="57" fillId="0" borderId="32" xfId="28" applyFont="1" applyBorder="1" applyAlignment="1" applyProtection="1">
      <alignment horizontal="justify" vertical="top"/>
    </xf>
    <xf numFmtId="0" fontId="53" fillId="0" borderId="32" xfId="28" applyFont="1" applyBorder="1" applyAlignment="1" applyProtection="1">
      <alignment horizontal="center"/>
    </xf>
    <xf numFmtId="0" fontId="1" fillId="0" borderId="32" xfId="28" applyBorder="1" applyAlignment="1" applyProtection="1">
      <alignment horizontal="right"/>
    </xf>
    <xf numFmtId="1" fontId="56" fillId="1" borderId="0" xfId="28" applyNumberFormat="1" applyFont="1" applyFill="1" applyAlignment="1" applyProtection="1">
      <alignment horizontal="center"/>
    </xf>
    <xf numFmtId="0" fontId="41" fillId="0" borderId="0" xfId="28" applyFont="1" applyAlignment="1" applyProtection="1">
      <alignment horizontal="justify" vertical="top" wrapText="1"/>
    </xf>
    <xf numFmtId="0" fontId="3" fillId="0" borderId="0" xfId="28" applyFont="1" applyAlignment="1" applyProtection="1">
      <alignment horizontal="center"/>
    </xf>
    <xf numFmtId="3" fontId="3" fillId="0" borderId="0" xfId="28" applyNumberFormat="1" applyFont="1" applyAlignment="1" applyProtection="1">
      <alignment horizontal="right" indent="2"/>
    </xf>
    <xf numFmtId="4" fontId="41" fillId="0" borderId="0" xfId="28" applyNumberFormat="1" applyFont="1" applyAlignment="1" applyProtection="1">
      <alignment horizontal="right"/>
    </xf>
    <xf numFmtId="0" fontId="1" fillId="0" borderId="0" xfId="28" applyProtection="1"/>
    <xf numFmtId="0" fontId="61" fillId="0" borderId="0" xfId="21" applyFont="1" applyAlignment="1" applyProtection="1">
      <alignment horizontal="justify" vertical="top"/>
    </xf>
    <xf numFmtId="0" fontId="41" fillId="0" borderId="0" xfId="28" applyFont="1" applyAlignment="1" applyProtection="1">
      <alignment horizontal="justify" vertical="top"/>
    </xf>
    <xf numFmtId="0" fontId="3" fillId="0" borderId="0" xfId="28" applyFont="1" applyAlignment="1" applyProtection="1">
      <alignment horizontal="justify" vertical="top" wrapText="1"/>
    </xf>
    <xf numFmtId="0" fontId="3" fillId="0" borderId="0" xfId="28" applyFont="1" applyAlignment="1" applyProtection="1">
      <alignment horizontal="justify" vertical="top"/>
    </xf>
    <xf numFmtId="0" fontId="4" fillId="0" borderId="0" xfId="21" applyFont="1" applyAlignment="1" applyProtection="1">
      <alignment horizontal="justify" vertical="center"/>
    </xf>
    <xf numFmtId="0" fontId="3" fillId="0" borderId="0" xfId="21" applyFont="1" applyAlignment="1" applyProtection="1">
      <alignment horizontal="justify" vertical="center"/>
    </xf>
    <xf numFmtId="1" fontId="56" fillId="1" borderId="0" xfId="34" applyNumberFormat="1" applyFont="1" applyFill="1" applyAlignment="1" applyProtection="1">
      <alignment horizontal="center" vertical="top"/>
    </xf>
    <xf numFmtId="1" fontId="56" fillId="1" borderId="0" xfId="34" applyNumberFormat="1" applyFont="1" applyFill="1" applyAlignment="1" applyProtection="1">
      <alignment horizontal="center"/>
    </xf>
    <xf numFmtId="0" fontId="38" fillId="0" borderId="0" xfId="21" applyAlignment="1" applyProtection="1"/>
    <xf numFmtId="0" fontId="57" fillId="0" borderId="0" xfId="34" applyFont="1" applyAlignment="1" applyProtection="1">
      <alignment horizontal="justify" vertical="top"/>
    </xf>
    <xf numFmtId="0" fontId="53" fillId="0" borderId="0" xfId="34" applyFont="1" applyAlignment="1" applyProtection="1">
      <alignment horizontal="center"/>
    </xf>
    <xf numFmtId="0" fontId="1" fillId="0" borderId="0" xfId="34" applyAlignment="1" applyProtection="1">
      <alignment horizontal="right"/>
    </xf>
    <xf numFmtId="0" fontId="1" fillId="0" borderId="0" xfId="34" applyAlignment="1" applyProtection="1">
      <alignment horizontal="justify" vertical="top" wrapText="1"/>
    </xf>
    <xf numFmtId="0" fontId="3" fillId="0" borderId="0" xfId="34" applyFont="1" applyAlignment="1" applyProtection="1">
      <alignment horizontal="center"/>
    </xf>
    <xf numFmtId="3" fontId="3" fillId="0" borderId="0" xfId="34" applyNumberFormat="1" applyFont="1" applyAlignment="1" applyProtection="1">
      <alignment horizontal="right" indent="2"/>
    </xf>
    <xf numFmtId="4" fontId="41" fillId="0" borderId="0" xfId="34" applyNumberFormat="1" applyFont="1" applyAlignment="1" applyProtection="1">
      <alignment horizontal="right"/>
    </xf>
    <xf numFmtId="0" fontId="1" fillId="0" borderId="0" xfId="21" applyFont="1" applyAlignment="1" applyProtection="1">
      <alignment horizontal="justify" vertical="top"/>
    </xf>
    <xf numFmtId="0" fontId="56" fillId="1" borderId="0" xfId="34" applyFont="1" applyFill="1" applyAlignment="1" applyProtection="1">
      <alignment horizontal="center" vertical="top"/>
    </xf>
    <xf numFmtId="0" fontId="41" fillId="0" borderId="0" xfId="34" applyFont="1" applyAlignment="1" applyProtection="1">
      <alignment horizontal="justify" vertical="top"/>
    </xf>
    <xf numFmtId="0" fontId="3" fillId="0" borderId="0" xfId="34" applyFont="1" applyAlignment="1" applyProtection="1">
      <alignment horizontal="justify" vertical="top" wrapText="1"/>
    </xf>
    <xf numFmtId="0" fontId="41" fillId="0" borderId="0" xfId="34" applyFont="1" applyAlignment="1" applyProtection="1">
      <alignment horizontal="center"/>
    </xf>
    <xf numFmtId="4" fontId="41" fillId="0" borderId="0" xfId="34" applyNumberFormat="1" applyFont="1" applyAlignment="1" applyProtection="1">
      <alignment horizontal="center"/>
    </xf>
    <xf numFmtId="4" fontId="1" fillId="0" borderId="0" xfId="34" applyNumberFormat="1" applyAlignment="1" applyProtection="1">
      <alignment horizontal="center"/>
    </xf>
    <xf numFmtId="0" fontId="61" fillId="0" borderId="0" xfId="34" applyFont="1" applyAlignment="1" applyProtection="1">
      <alignment horizontal="justify" vertical="top" wrapText="1"/>
    </xf>
    <xf numFmtId="0" fontId="9" fillId="0" borderId="0" xfId="28" applyFont="1" applyAlignment="1" applyProtection="1">
      <alignment horizontal="justify" vertical="top" wrapText="1"/>
    </xf>
    <xf numFmtId="0" fontId="41" fillId="0" borderId="0" xfId="28" applyFont="1" applyAlignment="1" applyProtection="1">
      <alignment horizontal="center"/>
    </xf>
    <xf numFmtId="49" fontId="56" fillId="1" borderId="0" xfId="29" applyNumberFormat="1" applyFont="1" applyFill="1" applyAlignment="1" applyProtection="1">
      <alignment horizontal="center" vertical="top"/>
    </xf>
    <xf numFmtId="4" fontId="41" fillId="0" borderId="0" xfId="28" applyNumberFormat="1" applyFont="1" applyAlignment="1" applyProtection="1">
      <alignment horizontal="right" vertical="top"/>
    </xf>
    <xf numFmtId="0" fontId="61" fillId="0" borderId="0" xfId="28" applyFont="1" applyAlignment="1" applyProtection="1">
      <alignment horizontal="justify" vertical="top"/>
    </xf>
    <xf numFmtId="0" fontId="1" fillId="0" borderId="0" xfId="28" applyAlignment="1" applyProtection="1">
      <alignment horizontal="justify" vertical="top"/>
    </xf>
    <xf numFmtId="0" fontId="3" fillId="0" borderId="0" xfId="28" applyFont="1" applyAlignment="1" applyProtection="1">
      <alignment horizontal="center" vertical="center"/>
    </xf>
    <xf numFmtId="4" fontId="41" fillId="0" borderId="0" xfId="28" applyNumberFormat="1" applyFont="1" applyAlignment="1" applyProtection="1">
      <alignment horizontal="center"/>
    </xf>
    <xf numFmtId="0" fontId="1" fillId="0" borderId="0" xfId="28" applyAlignment="1" applyProtection="1">
      <alignment horizontal="center"/>
    </xf>
    <xf numFmtId="1" fontId="61" fillId="1" borderId="0" xfId="28" applyNumberFormat="1" applyFont="1" applyFill="1" applyAlignment="1" applyProtection="1">
      <alignment horizontal="center" vertical="top"/>
    </xf>
    <xf numFmtId="4" fontId="1" fillId="0" borderId="0" xfId="28" applyNumberFormat="1" applyAlignment="1" applyProtection="1">
      <alignment horizontal="right"/>
    </xf>
    <xf numFmtId="0" fontId="53" fillId="0" borderId="0" xfId="28" applyFont="1" applyAlignment="1" applyProtection="1">
      <alignment horizontal="justify" vertical="top"/>
    </xf>
    <xf numFmtId="0" fontId="56" fillId="1" borderId="0" xfId="28" applyFont="1" applyFill="1" applyAlignment="1" applyProtection="1">
      <alignment horizontal="center" vertical="top"/>
    </xf>
    <xf numFmtId="0" fontId="53" fillId="0" borderId="0" xfId="28" quotePrefix="1" applyFont="1" applyAlignment="1" applyProtection="1">
      <alignment horizontal="justify" vertical="top"/>
    </xf>
    <xf numFmtId="0" fontId="55" fillId="0" borderId="0" xfId="28" applyFont="1" applyAlignment="1" applyProtection="1">
      <alignment horizontal="center"/>
    </xf>
    <xf numFmtId="4" fontId="54" fillId="0" borderId="0" xfId="28" applyNumberFormat="1" applyFont="1" applyProtection="1"/>
    <xf numFmtId="4" fontId="54" fillId="0" borderId="0" xfId="28" applyNumberFormat="1" applyFont="1" applyAlignment="1" applyProtection="1">
      <alignment horizontal="right"/>
    </xf>
    <xf numFmtId="0" fontId="1" fillId="0" borderId="0" xfId="28" applyAlignment="1" applyProtection="1">
      <alignment vertical="top" wrapText="1"/>
    </xf>
    <xf numFmtId="0" fontId="1" fillId="0" borderId="0" xfId="28" applyAlignment="1" applyProtection="1">
      <alignment vertical="top"/>
    </xf>
    <xf numFmtId="0" fontId="56" fillId="1" borderId="0" xfId="28" applyFont="1" applyFill="1" applyAlignment="1" applyProtection="1">
      <alignment horizontal="center" vertical="top" wrapText="1"/>
    </xf>
    <xf numFmtId="0" fontId="4" fillId="1" borderId="0" xfId="28" applyFont="1" applyFill="1" applyAlignment="1" applyProtection="1">
      <alignment horizontal="center" vertical="top"/>
    </xf>
    <xf numFmtId="0" fontId="4" fillId="1" borderId="27" xfId="28" applyFont="1" applyFill="1" applyBorder="1" applyAlignment="1" applyProtection="1">
      <alignment horizontal="center" vertical="top" wrapText="1"/>
    </xf>
    <xf numFmtId="0" fontId="53" fillId="0" borderId="27" xfId="28" applyFont="1" applyBorder="1" applyAlignment="1" applyProtection="1">
      <alignment horizontal="justify" vertical="top"/>
    </xf>
    <xf numFmtId="0" fontId="53" fillId="0" borderId="27" xfId="28" applyFont="1" applyBorder="1" applyAlignment="1" applyProtection="1">
      <alignment horizontal="center" vertical="top"/>
    </xf>
    <xf numFmtId="0" fontId="53" fillId="0" borderId="27" xfId="28" applyFont="1" applyBorder="1" applyAlignment="1" applyProtection="1">
      <alignment horizontal="center"/>
    </xf>
    <xf numFmtId="4" fontId="54" fillId="0" borderId="27" xfId="28" applyNumberFormat="1" applyFont="1" applyBorder="1" applyProtection="1"/>
    <xf numFmtId="4" fontId="54" fillId="0" borderId="27" xfId="28" applyNumberFormat="1" applyFont="1" applyBorder="1" applyAlignment="1" applyProtection="1">
      <alignment horizontal="right"/>
    </xf>
    <xf numFmtId="49" fontId="59" fillId="0" borderId="0" xfId="28" applyNumberFormat="1" applyFont="1" applyAlignment="1" applyProtection="1">
      <alignment horizontal="justify" wrapText="1"/>
    </xf>
    <xf numFmtId="4" fontId="3" fillId="0" borderId="0" xfId="28" applyNumberFormat="1" applyFont="1" applyAlignment="1" applyProtection="1">
      <alignment horizontal="center" vertical="top"/>
    </xf>
    <xf numFmtId="4" fontId="60" fillId="0" borderId="0" xfId="28" applyNumberFormat="1" applyFont="1" applyAlignment="1" applyProtection="1">
      <alignment horizontal="center"/>
    </xf>
    <xf numFmtId="0" fontId="3" fillId="0" borderId="0" xfId="28" applyFont="1" applyAlignment="1" applyProtection="1">
      <alignment horizontal="justify"/>
    </xf>
    <xf numFmtId="49" fontId="54" fillId="0" borderId="0" xfId="28" applyNumberFormat="1" applyFont="1" applyAlignment="1" applyProtection="1">
      <alignment horizontal="justify" vertical="top" wrapText="1"/>
    </xf>
    <xf numFmtId="0" fontId="54" fillId="0" borderId="0" xfId="28" applyFont="1" applyAlignment="1" applyProtection="1">
      <alignment horizontal="justify" vertical="top" wrapText="1"/>
    </xf>
    <xf numFmtId="49" fontId="52" fillId="0" borderId="0" xfId="28" applyNumberFormat="1" applyFont="1" applyAlignment="1" applyProtection="1">
      <alignment horizontal="justify" vertical="top" wrapText="1"/>
    </xf>
    <xf numFmtId="49" fontId="52" fillId="0" borderId="0" xfId="28" applyNumberFormat="1" applyFont="1" applyAlignment="1" applyProtection="1">
      <alignment vertical="top"/>
    </xf>
    <xf numFmtId="0" fontId="3" fillId="0" borderId="0" xfId="28" applyFont="1" applyProtection="1"/>
    <xf numFmtId="4" fontId="41" fillId="0" borderId="0" xfId="28" applyNumberFormat="1" applyFont="1" applyAlignment="1" applyProtection="1">
      <alignment horizontal="right"/>
      <protection locked="0"/>
    </xf>
    <xf numFmtId="4" fontId="41" fillId="0" borderId="0" xfId="34" applyNumberFormat="1" applyFont="1" applyAlignment="1" applyProtection="1">
      <alignment horizontal="right"/>
      <protection locked="0"/>
    </xf>
    <xf numFmtId="4" fontId="41" fillId="0" borderId="0" xfId="28" applyNumberFormat="1" applyFont="1" applyAlignment="1" applyProtection="1">
      <alignment horizontal="right" vertical="top"/>
      <protection locked="0"/>
    </xf>
    <xf numFmtId="0" fontId="5" fillId="0" borderId="16" xfId="0" applyFont="1" applyBorder="1" applyAlignment="1" applyProtection="1">
      <alignment vertical="top" wrapText="1"/>
    </xf>
    <xf numFmtId="0" fontId="17" fillId="0" borderId="16" xfId="0" applyFont="1" applyBorder="1" applyAlignment="1" applyProtection="1">
      <alignment vertical="top" wrapText="1"/>
    </xf>
    <xf numFmtId="0" fontId="18" fillId="0" borderId="0" xfId="0" applyFont="1" applyAlignment="1" applyProtection="1">
      <alignment horizontal="left" vertical="center" wrapText="1"/>
    </xf>
    <xf numFmtId="0" fontId="19" fillId="0" borderId="0" xfId="0" applyFont="1" applyAlignment="1" applyProtection="1">
      <alignment horizontal="left" vertical="center" wrapText="1"/>
    </xf>
    <xf numFmtId="0" fontId="1" fillId="0" borderId="0" xfId="0" applyFont="1" applyAlignment="1" applyProtection="1">
      <alignment horizontal="left" wrapText="1"/>
    </xf>
    <xf numFmtId="0" fontId="21" fillId="0" borderId="18"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5" fillId="0" borderId="18" xfId="0" applyFont="1" applyBorder="1" applyAlignment="1" applyProtection="1">
      <alignment vertical="top" wrapText="1"/>
    </xf>
    <xf numFmtId="0" fontId="5" fillId="0" borderId="3" xfId="0" applyFont="1" applyBorder="1" applyAlignment="1" applyProtection="1">
      <alignment vertical="top" wrapText="1"/>
    </xf>
    <xf numFmtId="0" fontId="5" fillId="0" borderId="20" xfId="0" applyFont="1" applyBorder="1" applyAlignment="1" applyProtection="1">
      <alignment vertical="top" wrapText="1"/>
    </xf>
    <xf numFmtId="0" fontId="4" fillId="0" borderId="0" xfId="0" applyFont="1" applyFill="1" applyAlignment="1" applyProtection="1">
      <alignment horizontal="left" vertical="top"/>
    </xf>
    <xf numFmtId="0" fontId="4" fillId="5" borderId="0" xfId="0" applyFont="1" applyFill="1" applyAlignment="1" applyProtection="1">
      <alignment horizontal="left" vertical="top" wrapText="1"/>
    </xf>
    <xf numFmtId="0" fontId="4" fillId="5" borderId="0" xfId="0" applyFont="1" applyFill="1" applyAlignment="1" applyProtection="1">
      <alignment horizontal="left" vertical="top"/>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6" xfId="0" applyFont="1" applyFill="1" applyBorder="1" applyAlignment="1" applyProtection="1">
      <alignment horizontal="right"/>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1" fillId="0" borderId="7" xfId="0" applyFont="1" applyFill="1" applyBorder="1" applyAlignment="1" applyProtection="1">
      <alignment horizontal="left" vertical="center"/>
    </xf>
    <xf numFmtId="0" fontId="31" fillId="0" borderId="9" xfId="0" applyFont="1" applyFill="1" applyBorder="1" applyAlignment="1" applyProtection="1">
      <alignment horizontal="left" vertical="center"/>
    </xf>
    <xf numFmtId="0" fontId="4" fillId="0" borderId="7" xfId="13" applyFont="1" applyBorder="1" applyAlignment="1" applyProtection="1">
      <alignment vertical="center" wrapText="1"/>
    </xf>
    <xf numFmtId="0" fontId="4" fillId="0" borderId="8" xfId="13" applyFont="1" applyBorder="1" applyAlignment="1" applyProtection="1">
      <alignment vertical="center" wrapText="1"/>
    </xf>
    <xf numFmtId="0" fontId="4" fillId="0" borderId="9" xfId="13" applyFont="1" applyBorder="1" applyAlignment="1" applyProtection="1">
      <alignment vertical="center" wrapText="1"/>
    </xf>
  </cellXfs>
  <cellStyles count="35">
    <cellStyle name="Excel Built-in Normal 2" xfId="18"/>
    <cellStyle name="Navadno" xfId="0" builtinId="0"/>
    <cellStyle name="Navadno 10" xfId="28"/>
    <cellStyle name="Navadno 10 10 10 5" xfId="34"/>
    <cellStyle name="Navadno 11 10" xfId="27"/>
    <cellStyle name="Navadno 15" xfId="3"/>
    <cellStyle name="Navadno 16" xfId="4"/>
    <cellStyle name="Navadno 16 2" xfId="26"/>
    <cellStyle name="Navadno 2" xfId="17"/>
    <cellStyle name="Navadno 2 2 2" xfId="25"/>
    <cellStyle name="Navadno 2 50" xfId="5"/>
    <cellStyle name="Navadno 3" xfId="20"/>
    <cellStyle name="Navadno 4" xfId="21"/>
    <cellStyle name="Navadno 49" xfId="6"/>
    <cellStyle name="Navadno 50" xfId="7"/>
    <cellStyle name="Navadno 51" xfId="11"/>
    <cellStyle name="Navadno 52" xfId="9"/>
    <cellStyle name="Navadno 53" xfId="10"/>
    <cellStyle name="Navadno 54" xfId="8"/>
    <cellStyle name="Navadno 54 2" xfId="30"/>
    <cellStyle name="Navadno 73" xfId="33"/>
    <cellStyle name="Navadno 75" xfId="31"/>
    <cellStyle name="Navadno 76" xfId="32"/>
    <cellStyle name="Navadno_K 18581_ popis pzi-rekap" xfId="22"/>
    <cellStyle name="Navadno_List1" xfId="24"/>
    <cellStyle name="Navadno_PLINSKI PRIKLJUČEK POPISI" xfId="29"/>
    <cellStyle name="Navadno_POPIS DEL ZA GRADBENA DELA ILOVICA1" xfId="13"/>
    <cellStyle name="Normal 2 3" xfId="19"/>
    <cellStyle name="Normal 6" xfId="16"/>
    <cellStyle name="Normal_N36023 (2)" xfId="1"/>
    <cellStyle name="Normal_SP" xfId="15"/>
    <cellStyle name="Pojasnjevalno besedilo 2" xfId="12"/>
    <cellStyle name="Valuta" xfId="2" builtinId="4"/>
    <cellStyle name="Valuta 2" xfId="14"/>
    <cellStyle name="Vejica_popis-splošno-zun.ured" xfId="2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0</xdr:colOff>
      <xdr:row>26</xdr:row>
      <xdr:rowOff>2314</xdr:rowOff>
    </xdr:to>
    <xdr:sp macro="" textlink="">
      <xdr:nvSpPr>
        <xdr:cNvPr id="2" name="Besedilo 26"/>
        <xdr:cNvSpPr txBox="1">
          <a:spLocks noChangeArrowheads="1"/>
        </xdr:cNvSpPr>
      </xdr:nvSpPr>
      <xdr:spPr bwMode="auto">
        <a:xfrm>
          <a:off x="533400" y="11972925"/>
          <a:ext cx="0" cy="545239"/>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29</xdr:row>
      <xdr:rowOff>0</xdr:rowOff>
    </xdr:from>
    <xdr:to>
      <xdr:col>1</xdr:col>
      <xdr:colOff>0</xdr:colOff>
      <xdr:row>29</xdr:row>
      <xdr:rowOff>354125</xdr:rowOff>
    </xdr:to>
    <xdr:sp macro="" textlink="">
      <xdr:nvSpPr>
        <xdr:cNvPr id="3" name="Besedilo 26"/>
        <xdr:cNvSpPr txBox="1">
          <a:spLocks noChangeArrowheads="1"/>
        </xdr:cNvSpPr>
      </xdr:nvSpPr>
      <xdr:spPr bwMode="auto">
        <a:xfrm>
          <a:off x="533400" y="13420725"/>
          <a:ext cx="0" cy="354125"/>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29</xdr:row>
      <xdr:rowOff>0</xdr:rowOff>
    </xdr:from>
    <xdr:to>
      <xdr:col>1</xdr:col>
      <xdr:colOff>0</xdr:colOff>
      <xdr:row>30</xdr:row>
      <xdr:rowOff>95250</xdr:rowOff>
    </xdr:to>
    <xdr:sp macro="" textlink="">
      <xdr:nvSpPr>
        <xdr:cNvPr id="4" name="Besedilo 26"/>
        <xdr:cNvSpPr txBox="1">
          <a:spLocks noChangeArrowheads="1"/>
        </xdr:cNvSpPr>
      </xdr:nvSpPr>
      <xdr:spPr bwMode="auto">
        <a:xfrm>
          <a:off x="533400" y="13420725"/>
          <a:ext cx="0" cy="457200"/>
        </a:xfrm>
        <a:prstGeom prst="rect">
          <a:avLst/>
        </a:prstGeom>
        <a:noFill/>
        <a:ln w="1">
          <a:noFill/>
          <a:miter lim="800000"/>
          <a:headEnd/>
          <a:tailEnd/>
        </a:ln>
      </xdr:spPr>
      <xdr:txBody>
        <a:bodyPr vertOverflow="clip" wrap="square" lIns="27432" tIns="22860" rIns="0" bIns="0" anchor="t" upright="1"/>
        <a:lstStyle/>
        <a:p>
          <a:pPr algn="l" rtl="1">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29</xdr:row>
      <xdr:rowOff>0</xdr:rowOff>
    </xdr:from>
    <xdr:to>
      <xdr:col>1</xdr:col>
      <xdr:colOff>0</xdr:colOff>
      <xdr:row>30</xdr:row>
      <xdr:rowOff>95250</xdr:rowOff>
    </xdr:to>
    <xdr:sp macro="" textlink="">
      <xdr:nvSpPr>
        <xdr:cNvPr id="5" name="Besedilo 26"/>
        <xdr:cNvSpPr txBox="1">
          <a:spLocks noChangeArrowheads="1"/>
        </xdr:cNvSpPr>
      </xdr:nvSpPr>
      <xdr:spPr bwMode="auto">
        <a:xfrm>
          <a:off x="533400" y="13420725"/>
          <a:ext cx="0" cy="457200"/>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531378</xdr:rowOff>
    </xdr:to>
    <xdr:sp macro="" textlink="">
      <xdr:nvSpPr>
        <xdr:cNvPr id="6" name="Besedilo 26"/>
        <xdr:cNvSpPr txBox="1">
          <a:spLocks noChangeArrowheads="1"/>
        </xdr:cNvSpPr>
      </xdr:nvSpPr>
      <xdr:spPr bwMode="auto">
        <a:xfrm>
          <a:off x="533400" y="14687550"/>
          <a:ext cx="0" cy="531378"/>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531378</xdr:rowOff>
    </xdr:to>
    <xdr:sp macro="" textlink="">
      <xdr:nvSpPr>
        <xdr:cNvPr id="7" name="Besedilo 26"/>
        <xdr:cNvSpPr txBox="1">
          <a:spLocks noChangeArrowheads="1"/>
        </xdr:cNvSpPr>
      </xdr:nvSpPr>
      <xdr:spPr bwMode="auto">
        <a:xfrm>
          <a:off x="533400" y="14687550"/>
          <a:ext cx="0" cy="531378"/>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296837</xdr:rowOff>
    </xdr:to>
    <xdr:sp macro="" textlink="">
      <xdr:nvSpPr>
        <xdr:cNvPr id="8" name="Besedilo 26"/>
        <xdr:cNvSpPr txBox="1">
          <a:spLocks noChangeArrowheads="1"/>
        </xdr:cNvSpPr>
      </xdr:nvSpPr>
      <xdr:spPr bwMode="auto">
        <a:xfrm>
          <a:off x="533400" y="14687550"/>
          <a:ext cx="0" cy="296837"/>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536408</xdr:rowOff>
    </xdr:to>
    <xdr:sp macro="" textlink="">
      <xdr:nvSpPr>
        <xdr:cNvPr id="9" name="Besedilo 26"/>
        <xdr:cNvSpPr txBox="1">
          <a:spLocks noChangeArrowheads="1"/>
        </xdr:cNvSpPr>
      </xdr:nvSpPr>
      <xdr:spPr bwMode="auto">
        <a:xfrm>
          <a:off x="533400" y="14687550"/>
          <a:ext cx="0" cy="536408"/>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524763</xdr:rowOff>
    </xdr:to>
    <xdr:sp macro="" textlink="">
      <xdr:nvSpPr>
        <xdr:cNvPr id="10" name="Besedilo 26"/>
        <xdr:cNvSpPr txBox="1">
          <a:spLocks noChangeArrowheads="1"/>
        </xdr:cNvSpPr>
      </xdr:nvSpPr>
      <xdr:spPr bwMode="auto">
        <a:xfrm>
          <a:off x="533400" y="14687550"/>
          <a:ext cx="0" cy="524763"/>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536408</xdr:rowOff>
    </xdr:to>
    <xdr:sp macro="" textlink="">
      <xdr:nvSpPr>
        <xdr:cNvPr id="11" name="Besedilo 26"/>
        <xdr:cNvSpPr txBox="1">
          <a:spLocks noChangeArrowheads="1"/>
        </xdr:cNvSpPr>
      </xdr:nvSpPr>
      <xdr:spPr bwMode="auto">
        <a:xfrm>
          <a:off x="533400" y="14687550"/>
          <a:ext cx="0" cy="536408"/>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twoCellAnchor editAs="oneCell">
    <xdr:from>
      <xdr:col>1</xdr:col>
      <xdr:colOff>0</xdr:colOff>
      <xdr:row>33</xdr:row>
      <xdr:rowOff>0</xdr:rowOff>
    </xdr:from>
    <xdr:to>
      <xdr:col>1</xdr:col>
      <xdr:colOff>0</xdr:colOff>
      <xdr:row>33</xdr:row>
      <xdr:rowOff>296837</xdr:rowOff>
    </xdr:to>
    <xdr:sp macro="" textlink="">
      <xdr:nvSpPr>
        <xdr:cNvPr id="12" name="Besedilo 26"/>
        <xdr:cNvSpPr txBox="1">
          <a:spLocks noChangeArrowheads="1"/>
        </xdr:cNvSpPr>
      </xdr:nvSpPr>
      <xdr:spPr bwMode="auto">
        <a:xfrm>
          <a:off x="533400" y="14687550"/>
          <a:ext cx="0" cy="296837"/>
        </a:xfrm>
        <a:prstGeom prst="rect">
          <a:avLst/>
        </a:prstGeom>
        <a:noFill/>
        <a:ln w="1">
          <a:noFill/>
          <a:miter lim="800000"/>
          <a:headEnd/>
          <a:tailEnd/>
        </a:ln>
      </xdr:spPr>
      <xdr:txBody>
        <a:bodyPr vertOverflow="clip" wrap="square" lIns="27432" tIns="22860" rIns="0" bIns="0" anchor="t" upright="1"/>
        <a:lstStyle/>
        <a:p>
          <a:pPr algn="l" rtl="0">
            <a:defRPr sz="1000"/>
          </a:pPr>
          <a:r>
            <a:rPr lang="lv-LV" sz="1000" b="0" i="0" strike="noStrike">
              <a:solidFill>
                <a:srgbClr val="000000"/>
              </a:solidFill>
              <a:latin typeface="Helv"/>
            </a:rPr>
            <a:t>Priprava gradbiļŤa se izvede na ae saniran teren in zajema: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_2005\Ostalo%202005\Popisi%202005\plin\popisi_plin_SD_100%20mbar_2005-08-30.xlt"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hl.si\dfs\jpe\home\joze.kozamernik\A-Moje%20prejete%20datoteke\NADZOR\RAZPISI\razpisi-2022\partizanska\JPE-SIR-21-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hl.si\dfs\jpe\home\joze.kozamernik\A-Moje%20prejete%20datoteke\NADZOR\RAZPISI\razpisi-2023\pod%20jezami\Kopija2019-081%20POPIS%20ZVEZNA%20PZI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_SD"/>
      <sheetName val="plinovodi_SD(100mbar)"/>
      <sheetName val="PP_SD(100mbar)"/>
      <sheetName val="HPR_SD_stara verzija"/>
    </sheetNames>
    <sheetDataSet>
      <sheetData sheetId="0"/>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1-SKLOP"/>
      <sheetName val="S-5056_SD"/>
      <sheetName val="S-5057_SD"/>
      <sheetName val="S-5058_SD"/>
      <sheetName val="S-5059_SD"/>
      <sheetName val="S-5060_SD"/>
      <sheetName val="PP_SON_PE32_SD"/>
      <sheetName val="2-SKLOP"/>
      <sheetName val="N-13531_SD"/>
      <sheetName val="N-13534_SD"/>
      <sheetName val="N-13533_SD"/>
      <sheetName val="PP_SON_PE32_SD (2)"/>
      <sheetName val="PP_TIP1_PE32 SD"/>
      <sheetName val="3-SKLOP"/>
      <sheetName val="N-18301_SD"/>
      <sheetName val="SON PE32_SD"/>
      <sheetName val="4.SKLOP"/>
      <sheetName val="Vroc-priklj_P-4565_SD"/>
      <sheetName val="5-SKLOP"/>
      <sheetName val="S-3141_SD"/>
      <sheetName val="PP_SON_PE32_SD (3)"/>
      <sheetName val="6. SKLOP"/>
      <sheetName val="N-19060_SD"/>
      <sheetName val="SPP_1_SD"/>
      <sheetName val="SPP_2_SD"/>
      <sheetName val="SPP_1-ZNP_SD"/>
      <sheetName val="SPP_2-ZNP_SD"/>
      <sheetName val="SPP_1-NP_SD"/>
      <sheetName val="SPP_2-NP_SD"/>
      <sheetName val="PRIKL. SON_PE 110_SD"/>
      <sheetName val="7-SKLOP"/>
      <sheetName val="Vrocevod_T-600_S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9">
          <cell r="G19">
            <v>0</v>
          </cell>
        </row>
      </sheetData>
      <sheetData sheetId="23"/>
      <sheetData sheetId="24"/>
      <sheetData sheetId="25"/>
      <sheetData sheetId="26"/>
      <sheetData sheetId="27"/>
      <sheetData sheetId="28"/>
      <sheetData sheetId="29"/>
      <sheetData sheetId="30"/>
      <sheetData sheetId="31">
        <row r="7">
          <cell r="G7">
            <v>0</v>
          </cell>
        </row>
      </sheetData>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GRADBENA DELA - VROČEVOD"/>
      <sheetName val="VROČEVOD - ZU IN NO"/>
    </sheetNames>
    <sheetDataSet>
      <sheetData sheetId="0"/>
      <sheetData sheetId="1"/>
      <sheetData sheetId="2">
        <row r="2">
          <cell r="B2" t="str">
            <v>RAZVOD VROČEVODA - ZUNANJI IN NOTRANJI</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15"/>
  <sheetViews>
    <sheetView tabSelected="1" topLeftCell="A3" zoomScaleNormal="100" zoomScaleSheetLayoutView="112" workbookViewId="0">
      <selection activeCell="H34" sqref="H34"/>
    </sheetView>
  </sheetViews>
  <sheetFormatPr defaultRowHeight="12.75"/>
  <cols>
    <col min="1" max="1" width="12.28515625" customWidth="1"/>
    <col min="2" max="2" width="14.28515625" customWidth="1"/>
    <col min="6" max="6" width="19.28515625" customWidth="1"/>
    <col min="7" max="7" width="19.5703125" customWidth="1"/>
    <col min="258" max="258" width="16.140625" customWidth="1"/>
    <col min="262" max="262" width="15.5703125" customWidth="1"/>
    <col min="263" max="263" width="21" customWidth="1"/>
    <col min="514" max="514" width="16.140625" customWidth="1"/>
    <col min="518" max="518" width="15.5703125" customWidth="1"/>
    <col min="519" max="519" width="21" customWidth="1"/>
    <col min="770" max="770" width="16.140625" customWidth="1"/>
    <col min="774" max="774" width="15.5703125" customWidth="1"/>
    <col min="775" max="775" width="21" customWidth="1"/>
    <col min="1026" max="1026" width="16.140625" customWidth="1"/>
    <col min="1030" max="1030" width="15.5703125" customWidth="1"/>
    <col min="1031" max="1031" width="21" customWidth="1"/>
    <col min="1282" max="1282" width="16.140625" customWidth="1"/>
    <col min="1286" max="1286" width="15.5703125" customWidth="1"/>
    <col min="1287" max="1287" width="21" customWidth="1"/>
    <col min="1538" max="1538" width="16.140625" customWidth="1"/>
    <col min="1542" max="1542" width="15.5703125" customWidth="1"/>
    <col min="1543" max="1543" width="21" customWidth="1"/>
    <col min="1794" max="1794" width="16.140625" customWidth="1"/>
    <col min="1798" max="1798" width="15.5703125" customWidth="1"/>
    <col min="1799" max="1799" width="21" customWidth="1"/>
    <col min="2050" max="2050" width="16.140625" customWidth="1"/>
    <col min="2054" max="2054" width="15.5703125" customWidth="1"/>
    <col min="2055" max="2055" width="21" customWidth="1"/>
    <col min="2306" max="2306" width="16.140625" customWidth="1"/>
    <col min="2310" max="2310" width="15.5703125" customWidth="1"/>
    <col min="2311" max="2311" width="21" customWidth="1"/>
    <col min="2562" max="2562" width="16.140625" customWidth="1"/>
    <col min="2566" max="2566" width="15.5703125" customWidth="1"/>
    <col min="2567" max="2567" width="21" customWidth="1"/>
    <col min="2818" max="2818" width="16.140625" customWidth="1"/>
    <col min="2822" max="2822" width="15.5703125" customWidth="1"/>
    <col min="2823" max="2823" width="21" customWidth="1"/>
    <col min="3074" max="3074" width="16.140625" customWidth="1"/>
    <col min="3078" max="3078" width="15.5703125" customWidth="1"/>
    <col min="3079" max="3079" width="21" customWidth="1"/>
    <col min="3330" max="3330" width="16.140625" customWidth="1"/>
    <col min="3334" max="3334" width="15.5703125" customWidth="1"/>
    <col min="3335" max="3335" width="21" customWidth="1"/>
    <col min="3586" max="3586" width="16.140625" customWidth="1"/>
    <col min="3590" max="3590" width="15.5703125" customWidth="1"/>
    <col min="3591" max="3591" width="21" customWidth="1"/>
    <col min="3842" max="3842" width="16.140625" customWidth="1"/>
    <col min="3846" max="3846" width="15.5703125" customWidth="1"/>
    <col min="3847" max="3847" width="21" customWidth="1"/>
    <col min="4098" max="4098" width="16.140625" customWidth="1"/>
    <col min="4102" max="4102" width="15.5703125" customWidth="1"/>
    <col min="4103" max="4103" width="21" customWidth="1"/>
    <col min="4354" max="4354" width="16.140625" customWidth="1"/>
    <col min="4358" max="4358" width="15.5703125" customWidth="1"/>
    <col min="4359" max="4359" width="21" customWidth="1"/>
    <col min="4610" max="4610" width="16.140625" customWidth="1"/>
    <col min="4614" max="4614" width="15.5703125" customWidth="1"/>
    <col min="4615" max="4615" width="21" customWidth="1"/>
    <col min="4866" max="4866" width="16.140625" customWidth="1"/>
    <col min="4870" max="4870" width="15.5703125" customWidth="1"/>
    <col min="4871" max="4871" width="21" customWidth="1"/>
    <col min="5122" max="5122" width="16.140625" customWidth="1"/>
    <col min="5126" max="5126" width="15.5703125" customWidth="1"/>
    <col min="5127" max="5127" width="21" customWidth="1"/>
    <col min="5378" max="5378" width="16.140625" customWidth="1"/>
    <col min="5382" max="5382" width="15.5703125" customWidth="1"/>
    <col min="5383" max="5383" width="21" customWidth="1"/>
    <col min="5634" max="5634" width="16.140625" customWidth="1"/>
    <col min="5638" max="5638" width="15.5703125" customWidth="1"/>
    <col min="5639" max="5639" width="21" customWidth="1"/>
    <col min="5890" max="5890" width="16.140625" customWidth="1"/>
    <col min="5894" max="5894" width="15.5703125" customWidth="1"/>
    <col min="5895" max="5895" width="21" customWidth="1"/>
    <col min="6146" max="6146" width="16.140625" customWidth="1"/>
    <col min="6150" max="6150" width="15.5703125" customWidth="1"/>
    <col min="6151" max="6151" width="21" customWidth="1"/>
    <col min="6402" max="6402" width="16.140625" customWidth="1"/>
    <col min="6406" max="6406" width="15.5703125" customWidth="1"/>
    <col min="6407" max="6407" width="21" customWidth="1"/>
    <col min="6658" max="6658" width="16.140625" customWidth="1"/>
    <col min="6662" max="6662" width="15.5703125" customWidth="1"/>
    <col min="6663" max="6663" width="21" customWidth="1"/>
    <col min="6914" max="6914" width="16.140625" customWidth="1"/>
    <col min="6918" max="6918" width="15.5703125" customWidth="1"/>
    <col min="6919" max="6919" width="21" customWidth="1"/>
    <col min="7170" max="7170" width="16.140625" customWidth="1"/>
    <col min="7174" max="7174" width="15.5703125" customWidth="1"/>
    <col min="7175" max="7175" width="21" customWidth="1"/>
    <col min="7426" max="7426" width="16.140625" customWidth="1"/>
    <col min="7430" max="7430" width="15.5703125" customWidth="1"/>
    <col min="7431" max="7431" width="21" customWidth="1"/>
    <col min="7682" max="7682" width="16.140625" customWidth="1"/>
    <col min="7686" max="7686" width="15.5703125" customWidth="1"/>
    <col min="7687" max="7687" width="21" customWidth="1"/>
    <col min="7938" max="7938" width="16.140625" customWidth="1"/>
    <col min="7942" max="7942" width="15.5703125" customWidth="1"/>
    <col min="7943" max="7943" width="21" customWidth="1"/>
    <col min="8194" max="8194" width="16.140625" customWidth="1"/>
    <col min="8198" max="8198" width="15.5703125" customWidth="1"/>
    <col min="8199" max="8199" width="21" customWidth="1"/>
    <col min="8450" max="8450" width="16.140625" customWidth="1"/>
    <col min="8454" max="8454" width="15.5703125" customWidth="1"/>
    <col min="8455" max="8455" width="21" customWidth="1"/>
    <col min="8706" max="8706" width="16.140625" customWidth="1"/>
    <col min="8710" max="8710" width="15.5703125" customWidth="1"/>
    <col min="8711" max="8711" width="21" customWidth="1"/>
    <col min="8962" max="8962" width="16.140625" customWidth="1"/>
    <col min="8966" max="8966" width="15.5703125" customWidth="1"/>
    <col min="8967" max="8967" width="21" customWidth="1"/>
    <col min="9218" max="9218" width="16.140625" customWidth="1"/>
    <col min="9222" max="9222" width="15.5703125" customWidth="1"/>
    <col min="9223" max="9223" width="21" customWidth="1"/>
    <col min="9474" max="9474" width="16.140625" customWidth="1"/>
    <col min="9478" max="9478" width="15.5703125" customWidth="1"/>
    <col min="9479" max="9479" width="21" customWidth="1"/>
    <col min="9730" max="9730" width="16.140625" customWidth="1"/>
    <col min="9734" max="9734" width="15.5703125" customWidth="1"/>
    <col min="9735" max="9735" width="21" customWidth="1"/>
    <col min="9986" max="9986" width="16.140625" customWidth="1"/>
    <col min="9990" max="9990" width="15.5703125" customWidth="1"/>
    <col min="9991" max="9991" width="21" customWidth="1"/>
    <col min="10242" max="10242" width="16.140625" customWidth="1"/>
    <col min="10246" max="10246" width="15.5703125" customWidth="1"/>
    <col min="10247" max="10247" width="21" customWidth="1"/>
    <col min="10498" max="10498" width="16.140625" customWidth="1"/>
    <col min="10502" max="10502" width="15.5703125" customWidth="1"/>
    <col min="10503" max="10503" width="21" customWidth="1"/>
    <col min="10754" max="10754" width="16.140625" customWidth="1"/>
    <col min="10758" max="10758" width="15.5703125" customWidth="1"/>
    <col min="10759" max="10759" width="21" customWidth="1"/>
    <col min="11010" max="11010" width="16.140625" customWidth="1"/>
    <col min="11014" max="11014" width="15.5703125" customWidth="1"/>
    <col min="11015" max="11015" width="21" customWidth="1"/>
    <col min="11266" max="11266" width="16.140625" customWidth="1"/>
    <col min="11270" max="11270" width="15.5703125" customWidth="1"/>
    <col min="11271" max="11271" width="21" customWidth="1"/>
    <col min="11522" max="11522" width="16.140625" customWidth="1"/>
    <col min="11526" max="11526" width="15.5703125" customWidth="1"/>
    <col min="11527" max="11527" width="21" customWidth="1"/>
    <col min="11778" max="11778" width="16.140625" customWidth="1"/>
    <col min="11782" max="11782" width="15.5703125" customWidth="1"/>
    <col min="11783" max="11783" width="21" customWidth="1"/>
    <col min="12034" max="12034" width="16.140625" customWidth="1"/>
    <col min="12038" max="12038" width="15.5703125" customWidth="1"/>
    <col min="12039" max="12039" width="21" customWidth="1"/>
    <col min="12290" max="12290" width="16.140625" customWidth="1"/>
    <col min="12294" max="12294" width="15.5703125" customWidth="1"/>
    <col min="12295" max="12295" width="21" customWidth="1"/>
    <col min="12546" max="12546" width="16.140625" customWidth="1"/>
    <col min="12550" max="12550" width="15.5703125" customWidth="1"/>
    <col min="12551" max="12551" width="21" customWidth="1"/>
    <col min="12802" max="12802" width="16.140625" customWidth="1"/>
    <col min="12806" max="12806" width="15.5703125" customWidth="1"/>
    <col min="12807" max="12807" width="21" customWidth="1"/>
    <col min="13058" max="13058" width="16.140625" customWidth="1"/>
    <col min="13062" max="13062" width="15.5703125" customWidth="1"/>
    <col min="13063" max="13063" width="21" customWidth="1"/>
    <col min="13314" max="13314" width="16.140625" customWidth="1"/>
    <col min="13318" max="13318" width="15.5703125" customWidth="1"/>
    <col min="13319" max="13319" width="21" customWidth="1"/>
    <col min="13570" max="13570" width="16.140625" customWidth="1"/>
    <col min="13574" max="13574" width="15.5703125" customWidth="1"/>
    <col min="13575" max="13575" width="21" customWidth="1"/>
    <col min="13826" max="13826" width="16.140625" customWidth="1"/>
    <col min="13830" max="13830" width="15.5703125" customWidth="1"/>
    <col min="13831" max="13831" width="21" customWidth="1"/>
    <col min="14082" max="14082" width="16.140625" customWidth="1"/>
    <col min="14086" max="14086" width="15.5703125" customWidth="1"/>
    <col min="14087" max="14087" width="21" customWidth="1"/>
    <col min="14338" max="14338" width="16.140625" customWidth="1"/>
    <col min="14342" max="14342" width="15.5703125" customWidth="1"/>
    <col min="14343" max="14343" width="21" customWidth="1"/>
    <col min="14594" max="14594" width="16.140625" customWidth="1"/>
    <col min="14598" max="14598" width="15.5703125" customWidth="1"/>
    <col min="14599" max="14599" width="21" customWidth="1"/>
    <col min="14850" max="14850" width="16.140625" customWidth="1"/>
    <col min="14854" max="14854" width="15.5703125" customWidth="1"/>
    <col min="14855" max="14855" width="21" customWidth="1"/>
    <col min="15106" max="15106" width="16.140625" customWidth="1"/>
    <col min="15110" max="15110" width="15.5703125" customWidth="1"/>
    <col min="15111" max="15111" width="21" customWidth="1"/>
    <col min="15362" max="15362" width="16.140625" customWidth="1"/>
    <col min="15366" max="15366" width="15.5703125" customWidth="1"/>
    <col min="15367" max="15367" width="21" customWidth="1"/>
    <col min="15618" max="15618" width="16.140625" customWidth="1"/>
    <col min="15622" max="15622" width="15.5703125" customWidth="1"/>
    <col min="15623" max="15623" width="21" customWidth="1"/>
    <col min="15874" max="15874" width="16.140625" customWidth="1"/>
    <col min="15878" max="15878" width="15.5703125" customWidth="1"/>
    <col min="15879" max="15879" width="21" customWidth="1"/>
    <col min="16130" max="16130" width="16.140625" customWidth="1"/>
    <col min="16134" max="16134" width="15.5703125" customWidth="1"/>
    <col min="16135" max="16135" width="21" customWidth="1"/>
  </cols>
  <sheetData>
    <row r="1" spans="1:7" ht="21.75" customHeight="1">
      <c r="A1" s="113"/>
      <c r="B1" s="113"/>
      <c r="C1" s="347" t="s">
        <v>177</v>
      </c>
      <c r="D1" s="348"/>
      <c r="E1" s="348"/>
      <c r="F1" s="348"/>
      <c r="G1" s="349"/>
    </row>
    <row r="2" spans="1:7" ht="26.25">
      <c r="A2" s="113"/>
      <c r="B2" s="113"/>
      <c r="C2" s="114"/>
      <c r="D2" s="115"/>
      <c r="E2" s="115"/>
      <c r="F2" s="115"/>
      <c r="G2" s="115"/>
    </row>
    <row r="3" spans="1:7" ht="18">
      <c r="A3" s="116"/>
      <c r="B3" s="117"/>
      <c r="D3" s="118"/>
      <c r="E3" s="118"/>
      <c r="F3" s="118"/>
      <c r="G3" s="119"/>
    </row>
    <row r="4" spans="1:7" ht="40.5">
      <c r="A4" s="120" t="s">
        <v>178</v>
      </c>
      <c r="B4" s="120" t="s">
        <v>179</v>
      </c>
      <c r="C4" s="350" t="s">
        <v>180</v>
      </c>
      <c r="D4" s="351"/>
      <c r="E4" s="351"/>
      <c r="F4" s="351"/>
      <c r="G4" s="121" t="s">
        <v>181</v>
      </c>
    </row>
    <row r="5" spans="1:7" ht="32.25" customHeight="1">
      <c r="A5" s="122" t="s">
        <v>183</v>
      </c>
      <c r="B5" s="123" t="s">
        <v>188</v>
      </c>
      <c r="C5" s="352" t="s">
        <v>573</v>
      </c>
      <c r="D5" s="353"/>
      <c r="E5" s="353"/>
      <c r="F5" s="354"/>
      <c r="G5" s="124">
        <f>a!G6</f>
        <v>0</v>
      </c>
    </row>
    <row r="6" spans="1:7" ht="34.5" customHeight="1">
      <c r="A6" s="125" t="s">
        <v>184</v>
      </c>
      <c r="B6" s="123" t="s">
        <v>189</v>
      </c>
      <c r="C6" s="352" t="s">
        <v>192</v>
      </c>
      <c r="D6" s="353"/>
      <c r="E6" s="353"/>
      <c r="F6" s="354"/>
      <c r="G6" s="124">
        <f>b!G10</f>
        <v>0</v>
      </c>
    </row>
    <row r="7" spans="1:7" ht="33" customHeight="1">
      <c r="A7" s="125" t="s">
        <v>185</v>
      </c>
      <c r="B7" s="123" t="s">
        <v>190</v>
      </c>
      <c r="C7" s="345" t="s">
        <v>193</v>
      </c>
      <c r="D7" s="346"/>
      <c r="E7" s="346"/>
      <c r="F7" s="346"/>
      <c r="G7" s="124">
        <f>'c'!G6</f>
        <v>0</v>
      </c>
    </row>
    <row r="8" spans="1:7" ht="32.25" customHeight="1">
      <c r="A8" s="125" t="s">
        <v>186</v>
      </c>
      <c r="B8" s="123"/>
      <c r="C8" s="345" t="s">
        <v>572</v>
      </c>
      <c r="D8" s="346"/>
      <c r="E8" s="346"/>
      <c r="F8" s="346"/>
      <c r="G8" s="124">
        <f>d!E5</f>
        <v>0</v>
      </c>
    </row>
    <row r="9" spans="1:7" ht="52.5" customHeight="1">
      <c r="A9" s="125" t="s">
        <v>187</v>
      </c>
      <c r="B9" s="123" t="s">
        <v>191</v>
      </c>
      <c r="C9" s="345" t="s">
        <v>194</v>
      </c>
      <c r="D9" s="346"/>
      <c r="E9" s="346"/>
      <c r="F9" s="346"/>
      <c r="G9" s="124">
        <f>e!C8</f>
        <v>0</v>
      </c>
    </row>
    <row r="10" spans="1:7" ht="49.5" hidden="1" customHeight="1">
      <c r="A10" s="126"/>
      <c r="B10" s="123"/>
      <c r="C10" s="345"/>
      <c r="D10" s="346"/>
      <c r="E10" s="346"/>
      <c r="F10" s="346"/>
      <c r="G10" s="124">
        <f>'[2]6. SKLOP'!G19</f>
        <v>0</v>
      </c>
    </row>
    <row r="11" spans="1:7" ht="32.25" hidden="1" customHeight="1">
      <c r="A11" s="126"/>
      <c r="B11" s="123"/>
      <c r="C11" s="345"/>
      <c r="D11" s="346"/>
      <c r="E11" s="346"/>
      <c r="F11" s="346"/>
      <c r="G11" s="124">
        <f>'[2]7-SKLOP'!G7</f>
        <v>0</v>
      </c>
    </row>
    <row r="12" spans="1:7" ht="17.25" customHeight="1" thickBot="1"/>
    <row r="13" spans="1:7" ht="18.75" thickBot="1">
      <c r="A13" s="116" t="s">
        <v>182</v>
      </c>
      <c r="B13" s="117"/>
      <c r="D13" s="118"/>
      <c r="E13" s="118"/>
      <c r="F13" s="118"/>
      <c r="G13" s="127">
        <f>SUM(G5:G11)</f>
        <v>0</v>
      </c>
    </row>
    <row r="15" spans="1:7" s="128" customFormat="1" ht="18">
      <c r="A15"/>
      <c r="B15"/>
      <c r="C15"/>
      <c r="D15"/>
      <c r="E15"/>
      <c r="F15"/>
      <c r="G15"/>
    </row>
  </sheetData>
  <sheetProtection algorithmName="SHA-512" hashValue="i9cTvWfS2pBfseuxDgdml8JdOn48UoUgIfzVgn6KgNLF3rH3P5YaDoHKM2BOY289brQtNF4xkP75LNsyPHoHVQ==" saltValue="sbxo6Ht4Nb3BlsznNRGvmg==" spinCount="100000" sheet="1" objects="1" scenarios="1"/>
  <mergeCells count="9">
    <mergeCell ref="C9:F9"/>
    <mergeCell ref="C10:F10"/>
    <mergeCell ref="C11:F11"/>
    <mergeCell ref="C1:G1"/>
    <mergeCell ref="C4:F4"/>
    <mergeCell ref="C5:F5"/>
    <mergeCell ref="C6:F6"/>
    <mergeCell ref="C7:F7"/>
    <mergeCell ref="C8:F8"/>
  </mergeCells>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63"/>
  <sheetViews>
    <sheetView topLeftCell="A11" zoomScaleNormal="100" zoomScaleSheetLayoutView="98" workbookViewId="0">
      <selection activeCell="E31" sqref="E31"/>
    </sheetView>
  </sheetViews>
  <sheetFormatPr defaultColWidth="9.140625" defaultRowHeight="12.75"/>
  <cols>
    <col min="1" max="1" width="5.7109375" style="24" customWidth="1"/>
    <col min="2" max="2" width="50.7109375" style="50" customWidth="1"/>
    <col min="3" max="3" width="7.7109375" style="27" customWidth="1"/>
    <col min="4" max="4" width="4.7109375" style="28" customWidth="1"/>
    <col min="5" max="5" width="11.7109375" style="26" customWidth="1"/>
    <col min="6" max="6" width="11.140625" style="27" customWidth="1"/>
    <col min="7" max="16384" width="9.140625" style="28"/>
  </cols>
  <sheetData>
    <row r="1" spans="1:6">
      <c r="A1" s="23" t="s">
        <v>275</v>
      </c>
      <c r="B1" s="46" t="s">
        <v>5</v>
      </c>
      <c r="C1" s="24"/>
      <c r="D1" s="25"/>
    </row>
    <row r="2" spans="1:6">
      <c r="A2" s="23" t="s">
        <v>276</v>
      </c>
      <c r="B2" s="46" t="s">
        <v>23</v>
      </c>
      <c r="C2" s="24"/>
      <c r="D2" s="25"/>
    </row>
    <row r="3" spans="1:6">
      <c r="A3" s="23" t="s">
        <v>268</v>
      </c>
      <c r="B3" s="46" t="s">
        <v>277</v>
      </c>
      <c r="C3" s="24"/>
      <c r="D3" s="25"/>
    </row>
    <row r="4" spans="1:6" ht="15.75">
      <c r="A4" s="23"/>
      <c r="B4" s="46" t="s">
        <v>278</v>
      </c>
      <c r="C4" s="24"/>
      <c r="D4" s="25"/>
    </row>
    <row r="5" spans="1:6" ht="76.5">
      <c r="A5" s="55" t="s">
        <v>0</v>
      </c>
      <c r="B5" s="56" t="s">
        <v>8</v>
      </c>
      <c r="C5" s="57" t="s">
        <v>6</v>
      </c>
      <c r="D5" s="57" t="s">
        <v>7</v>
      </c>
      <c r="E5" s="58" t="s">
        <v>10</v>
      </c>
      <c r="F5" s="58" t="s">
        <v>11</v>
      </c>
    </row>
    <row r="6" spans="1:6" s="68" customFormat="1">
      <c r="A6" s="133"/>
      <c r="B6" s="134"/>
      <c r="C6" s="135"/>
      <c r="D6" s="136"/>
      <c r="E6" s="222"/>
      <c r="F6" s="135"/>
    </row>
    <row r="7" spans="1:6" s="68" customFormat="1">
      <c r="A7" s="52">
        <v>1</v>
      </c>
      <c r="B7" s="35" t="s">
        <v>25</v>
      </c>
      <c r="C7" s="34"/>
      <c r="D7" s="18"/>
      <c r="E7" s="33"/>
      <c r="F7" s="33"/>
    </row>
    <row r="8" spans="1:6" s="68" customFormat="1" ht="330" customHeight="1">
      <c r="A8" s="52"/>
      <c r="B8" s="54" t="s">
        <v>279</v>
      </c>
      <c r="C8" s="34"/>
      <c r="D8" s="18"/>
      <c r="E8" s="33"/>
      <c r="F8" s="33"/>
    </row>
    <row r="9" spans="1:6" s="68" customFormat="1">
      <c r="A9" s="69"/>
      <c r="B9" s="70" t="s">
        <v>35</v>
      </c>
      <c r="C9" s="71"/>
      <c r="D9" s="71"/>
      <c r="E9" s="72"/>
      <c r="F9" s="72"/>
    </row>
    <row r="10" spans="1:6" s="68" customFormat="1">
      <c r="A10" s="69"/>
      <c r="B10" s="70" t="s">
        <v>26</v>
      </c>
      <c r="C10" s="71"/>
      <c r="D10" s="71"/>
      <c r="E10" s="72"/>
      <c r="F10" s="72"/>
    </row>
    <row r="11" spans="1:6" s="68" customFormat="1" ht="14.25">
      <c r="A11" s="52"/>
      <c r="B11" s="36" t="s">
        <v>280</v>
      </c>
      <c r="C11" s="42">
        <v>26</v>
      </c>
      <c r="D11" s="18" t="s">
        <v>9</v>
      </c>
      <c r="E11" s="137"/>
      <c r="F11" s="33">
        <f t="shared" ref="F11" si="0">C11*E11</f>
        <v>0</v>
      </c>
    </row>
    <row r="12" spans="1:6" s="68" customFormat="1">
      <c r="A12" s="52"/>
      <c r="B12" s="36"/>
      <c r="C12" s="42"/>
      <c r="D12" s="18"/>
      <c r="E12" s="33"/>
      <c r="F12" s="33"/>
    </row>
    <row r="13" spans="1:6" s="68" customFormat="1">
      <c r="A13" s="133"/>
      <c r="B13" s="134"/>
      <c r="C13" s="135"/>
      <c r="D13" s="136"/>
      <c r="E13" s="222"/>
      <c r="F13" s="135"/>
    </row>
    <row r="14" spans="1:6" s="68" customFormat="1">
      <c r="A14" s="52">
        <f>COUNT($A$6:A13)+1</f>
        <v>2</v>
      </c>
      <c r="B14" s="35" t="s">
        <v>38</v>
      </c>
      <c r="C14" s="34"/>
      <c r="D14" s="18"/>
      <c r="E14" s="33"/>
      <c r="F14" s="33"/>
    </row>
    <row r="15" spans="1:6" s="68" customFormat="1" ht="63.75">
      <c r="A15" s="52"/>
      <c r="B15" s="54" t="s">
        <v>107</v>
      </c>
      <c r="C15" s="34"/>
      <c r="D15" s="18"/>
      <c r="E15" s="33"/>
      <c r="F15" s="33"/>
    </row>
    <row r="16" spans="1:6" s="68" customFormat="1">
      <c r="A16" s="69"/>
      <c r="B16" s="70" t="s">
        <v>35</v>
      </c>
      <c r="C16" s="71"/>
      <c r="D16" s="71"/>
      <c r="E16" s="73"/>
      <c r="F16" s="73"/>
    </row>
    <row r="17" spans="1:6" s="68" customFormat="1">
      <c r="A17" s="69"/>
      <c r="B17" s="74" t="s">
        <v>27</v>
      </c>
      <c r="C17" s="71"/>
      <c r="D17" s="71"/>
      <c r="E17" s="73"/>
      <c r="F17" s="73"/>
    </row>
    <row r="18" spans="1:6" s="68" customFormat="1">
      <c r="A18" s="69"/>
      <c r="B18" s="70" t="s">
        <v>26</v>
      </c>
      <c r="C18" s="71"/>
      <c r="D18" s="71"/>
      <c r="E18" s="73"/>
      <c r="F18" s="73"/>
    </row>
    <row r="19" spans="1:6" s="68" customFormat="1">
      <c r="A19" s="52"/>
      <c r="B19" s="36" t="s">
        <v>281</v>
      </c>
      <c r="C19" s="42">
        <v>2</v>
      </c>
      <c r="D19" s="18" t="s">
        <v>1</v>
      </c>
      <c r="E19" s="137"/>
      <c r="F19" s="33">
        <f t="shared" ref="F19" si="1">C19*E19</f>
        <v>0</v>
      </c>
    </row>
    <row r="20" spans="1:6" s="68" customFormat="1">
      <c r="A20" s="53"/>
      <c r="B20" s="48"/>
      <c r="C20" s="43"/>
      <c r="D20" s="44"/>
      <c r="E20" s="45"/>
      <c r="F20" s="45"/>
    </row>
    <row r="21" spans="1:6" s="68" customFormat="1">
      <c r="A21" s="133"/>
      <c r="B21" s="134"/>
      <c r="C21" s="135"/>
      <c r="D21" s="136"/>
      <c r="E21" s="222"/>
      <c r="F21" s="135"/>
    </row>
    <row r="22" spans="1:6" s="68" customFormat="1">
      <c r="A22" s="52">
        <f>COUNT($A$6:A21)+1</f>
        <v>3</v>
      </c>
      <c r="B22" s="35" t="s">
        <v>31</v>
      </c>
      <c r="C22" s="34"/>
      <c r="D22" s="18"/>
      <c r="E22" s="33"/>
      <c r="F22" s="33"/>
    </row>
    <row r="23" spans="1:6" s="68" customFormat="1" ht="51">
      <c r="A23" s="52"/>
      <c r="B23" s="54" t="s">
        <v>159</v>
      </c>
      <c r="C23" s="34"/>
      <c r="D23" s="18"/>
      <c r="E23" s="33"/>
      <c r="F23" s="33"/>
    </row>
    <row r="24" spans="1:6" s="68" customFormat="1">
      <c r="A24" s="79"/>
      <c r="B24" s="70" t="s">
        <v>26</v>
      </c>
      <c r="C24" s="71"/>
      <c r="D24" s="71"/>
      <c r="E24" s="73"/>
      <c r="F24" s="73"/>
    </row>
    <row r="25" spans="1:6" s="68" customFormat="1">
      <c r="A25" s="52"/>
      <c r="B25" s="36" t="s">
        <v>282</v>
      </c>
      <c r="C25" s="42">
        <v>2</v>
      </c>
      <c r="D25" s="18" t="s">
        <v>1</v>
      </c>
      <c r="E25" s="137"/>
      <c r="F25" s="33">
        <f t="shared" ref="F25" si="2">C25*E25</f>
        <v>0</v>
      </c>
    </row>
    <row r="26" spans="1:6" s="68" customFormat="1">
      <c r="A26" s="53"/>
      <c r="B26" s="48"/>
      <c r="C26" s="43"/>
      <c r="D26" s="44"/>
      <c r="E26" s="45"/>
      <c r="F26" s="45"/>
    </row>
    <row r="27" spans="1:6" s="68" customFormat="1">
      <c r="A27" s="133"/>
      <c r="B27" s="134"/>
      <c r="C27" s="135"/>
      <c r="D27" s="136"/>
      <c r="E27" s="222"/>
      <c r="F27" s="135"/>
    </row>
    <row r="28" spans="1:6" s="68" customFormat="1">
      <c r="A28" s="52">
        <f>COUNT($A$6:A27)+1</f>
        <v>4</v>
      </c>
      <c r="B28" s="35" t="s">
        <v>32</v>
      </c>
      <c r="C28" s="34"/>
      <c r="D28" s="18"/>
      <c r="E28" s="33"/>
      <c r="F28" s="33"/>
    </row>
    <row r="29" spans="1:6" s="68" customFormat="1" ht="51">
      <c r="A29" s="52"/>
      <c r="B29" s="54" t="s">
        <v>41</v>
      </c>
      <c r="C29" s="34"/>
      <c r="D29" s="18"/>
      <c r="E29" s="33"/>
      <c r="F29" s="33"/>
    </row>
    <row r="30" spans="1:6" s="68" customFormat="1">
      <c r="A30" s="79"/>
      <c r="B30" s="70" t="s">
        <v>26</v>
      </c>
      <c r="C30" s="71"/>
      <c r="D30" s="71"/>
      <c r="E30" s="73"/>
      <c r="F30" s="73"/>
    </row>
    <row r="31" spans="1:6" s="68" customFormat="1">
      <c r="A31" s="52"/>
      <c r="B31" s="36" t="s">
        <v>283</v>
      </c>
      <c r="C31" s="42">
        <v>2</v>
      </c>
      <c r="D31" s="18" t="s">
        <v>1</v>
      </c>
      <c r="E31" s="137"/>
      <c r="F31" s="33">
        <f t="shared" ref="F31" si="3">C31*E31</f>
        <v>0</v>
      </c>
    </row>
    <row r="32" spans="1:6" s="68" customFormat="1">
      <c r="A32" s="53"/>
      <c r="B32" s="48"/>
      <c r="C32" s="43"/>
      <c r="D32" s="44"/>
      <c r="E32" s="45"/>
      <c r="F32" s="45"/>
    </row>
    <row r="33" spans="1:6" s="68" customFormat="1">
      <c r="A33" s="133"/>
      <c r="B33" s="134"/>
      <c r="C33" s="135"/>
      <c r="D33" s="136"/>
      <c r="E33" s="222"/>
      <c r="F33" s="135"/>
    </row>
    <row r="34" spans="1:6" s="68" customFormat="1">
      <c r="A34" s="52">
        <f>COUNT($A$6:A33)+1</f>
        <v>5</v>
      </c>
      <c r="B34" s="35" t="s">
        <v>33</v>
      </c>
      <c r="C34" s="34"/>
      <c r="D34" s="18"/>
      <c r="E34" s="33"/>
      <c r="F34" s="33"/>
    </row>
    <row r="35" spans="1:6" s="68" customFormat="1" ht="76.5">
      <c r="A35" s="52"/>
      <c r="B35" s="54" t="s">
        <v>43</v>
      </c>
      <c r="C35" s="34"/>
      <c r="D35" s="18"/>
      <c r="E35" s="33"/>
      <c r="F35" s="33"/>
    </row>
    <row r="36" spans="1:6" s="68" customFormat="1">
      <c r="A36" s="79"/>
      <c r="B36" s="70" t="s">
        <v>26</v>
      </c>
      <c r="C36" s="71"/>
      <c r="D36" s="71"/>
      <c r="E36" s="73"/>
      <c r="F36" s="73"/>
    </row>
    <row r="37" spans="1:6" s="68" customFormat="1">
      <c r="A37" s="52"/>
      <c r="B37" s="36" t="s">
        <v>282</v>
      </c>
      <c r="C37" s="42">
        <v>8</v>
      </c>
      <c r="D37" s="18" t="s">
        <v>1</v>
      </c>
      <c r="E37" s="137"/>
      <c r="F37" s="33">
        <f t="shared" ref="F37" si="4">C37*E37</f>
        <v>0</v>
      </c>
    </row>
    <row r="38" spans="1:6" s="68" customFormat="1">
      <c r="A38" s="53"/>
      <c r="B38" s="48"/>
      <c r="C38" s="43"/>
      <c r="D38" s="44"/>
      <c r="E38" s="45"/>
      <c r="F38" s="45"/>
    </row>
    <row r="39" spans="1:6" s="68" customFormat="1">
      <c r="A39" s="133"/>
      <c r="B39" s="134"/>
      <c r="C39" s="135"/>
      <c r="D39" s="136"/>
      <c r="E39" s="222"/>
      <c r="F39" s="135"/>
    </row>
    <row r="40" spans="1:6" s="68" customFormat="1">
      <c r="A40" s="52">
        <f>COUNT($A$6:A39)+1</f>
        <v>6</v>
      </c>
      <c r="B40" s="35" t="s">
        <v>44</v>
      </c>
      <c r="C40" s="34"/>
      <c r="D40" s="18"/>
      <c r="E40" s="33"/>
      <c r="F40" s="33"/>
    </row>
    <row r="41" spans="1:6" s="68" customFormat="1" ht="38.25">
      <c r="A41" s="52"/>
      <c r="B41" s="54" t="s">
        <v>45</v>
      </c>
      <c r="C41" s="34"/>
      <c r="D41" s="18"/>
      <c r="E41" s="33"/>
      <c r="F41" s="33"/>
    </row>
    <row r="42" spans="1:6" s="68" customFormat="1">
      <c r="A42" s="79"/>
      <c r="B42" s="70" t="s">
        <v>26</v>
      </c>
      <c r="C42" s="71"/>
      <c r="D42" s="71"/>
      <c r="E42" s="73"/>
      <c r="F42" s="73"/>
    </row>
    <row r="43" spans="1:6" s="68" customFormat="1" ht="14.25">
      <c r="A43" s="52"/>
      <c r="B43" s="36" t="s">
        <v>46</v>
      </c>
      <c r="C43" s="42">
        <v>8</v>
      </c>
      <c r="D43" s="18" t="s">
        <v>14</v>
      </c>
      <c r="E43" s="137"/>
      <c r="F43" s="33">
        <f>C43*E43</f>
        <v>0</v>
      </c>
    </row>
    <row r="44" spans="1:6" s="68" customFormat="1">
      <c r="A44" s="53"/>
      <c r="B44" s="48"/>
      <c r="C44" s="43"/>
      <c r="D44" s="44"/>
      <c r="E44" s="45"/>
      <c r="F44" s="45"/>
    </row>
    <row r="45" spans="1:6" s="80" customFormat="1">
      <c r="A45" s="133"/>
      <c r="B45" s="134"/>
      <c r="C45" s="135"/>
      <c r="D45" s="136"/>
      <c r="E45" s="222"/>
      <c r="F45" s="135"/>
    </row>
    <row r="46" spans="1:6" s="68" customFormat="1">
      <c r="A46" s="52">
        <f>COUNT($A$5:A45)+1</f>
        <v>7</v>
      </c>
      <c r="B46" s="35" t="s">
        <v>47</v>
      </c>
      <c r="C46" s="34"/>
      <c r="D46" s="18"/>
      <c r="E46" s="33"/>
      <c r="F46" s="33"/>
    </row>
    <row r="47" spans="1:6" s="68" customFormat="1" ht="25.5">
      <c r="A47" s="52"/>
      <c r="B47" s="54" t="s">
        <v>48</v>
      </c>
      <c r="C47" s="34"/>
      <c r="D47" s="18"/>
      <c r="E47" s="33"/>
      <c r="F47" s="33"/>
    </row>
    <row r="48" spans="1:6" s="68" customFormat="1">
      <c r="A48" s="52"/>
      <c r="B48" s="36" t="s">
        <v>30</v>
      </c>
      <c r="C48" s="42">
        <v>1</v>
      </c>
      <c r="D48" s="18" t="s">
        <v>1</v>
      </c>
      <c r="E48" s="137"/>
      <c r="F48" s="33">
        <f>C48*E48</f>
        <v>0</v>
      </c>
    </row>
    <row r="49" spans="1:6" s="68" customFormat="1">
      <c r="A49" s="53"/>
      <c r="B49" s="48"/>
      <c r="C49" s="43"/>
      <c r="D49" s="44"/>
      <c r="E49" s="45"/>
      <c r="F49" s="45"/>
    </row>
    <row r="50" spans="1:6" s="68" customFormat="1">
      <c r="A50" s="133"/>
      <c r="B50" s="134"/>
      <c r="C50" s="135"/>
      <c r="D50" s="136"/>
      <c r="E50" s="222"/>
      <c r="F50" s="135"/>
    </row>
    <row r="51" spans="1:6" s="68" customFormat="1">
      <c r="A51" s="52">
        <f>COUNT($A$6:A50)+1</f>
        <v>8</v>
      </c>
      <c r="B51" s="35" t="s">
        <v>49</v>
      </c>
      <c r="C51" s="34"/>
      <c r="D51" s="18"/>
      <c r="E51" s="33"/>
      <c r="F51" s="33"/>
    </row>
    <row r="52" spans="1:6" s="68" customFormat="1" ht="76.5">
      <c r="A52" s="52"/>
      <c r="B52" s="54" t="s">
        <v>50</v>
      </c>
      <c r="C52" s="34"/>
      <c r="D52" s="18"/>
      <c r="E52" s="33"/>
      <c r="F52" s="33"/>
    </row>
    <row r="53" spans="1:6" s="68" customFormat="1">
      <c r="A53" s="52"/>
      <c r="B53" s="36"/>
      <c r="C53" s="42">
        <v>1</v>
      </c>
      <c r="D53" s="18" t="s">
        <v>1</v>
      </c>
      <c r="E53" s="137"/>
      <c r="F53" s="33">
        <f>C53*E53</f>
        <v>0</v>
      </c>
    </row>
    <row r="54" spans="1:6" s="68" customFormat="1">
      <c r="A54" s="53"/>
      <c r="B54" s="48"/>
      <c r="C54" s="43"/>
      <c r="D54" s="44"/>
      <c r="E54" s="45"/>
      <c r="F54" s="45"/>
    </row>
    <row r="55" spans="1:6" s="68" customFormat="1">
      <c r="A55" s="133"/>
      <c r="B55" s="134"/>
      <c r="C55" s="135"/>
      <c r="D55" s="136"/>
      <c r="E55" s="222"/>
      <c r="F55" s="135"/>
    </row>
    <row r="56" spans="1:6" s="68" customFormat="1">
      <c r="A56" s="52">
        <f>COUNT($A$6:A55)+1</f>
        <v>9</v>
      </c>
      <c r="B56" s="35" t="s">
        <v>53</v>
      </c>
      <c r="C56" s="34"/>
      <c r="D56" s="18"/>
      <c r="E56" s="33"/>
      <c r="F56" s="33"/>
    </row>
    <row r="57" spans="1:6" s="68" customFormat="1" ht="38.25">
      <c r="A57" s="52"/>
      <c r="B57" s="36" t="s">
        <v>54</v>
      </c>
      <c r="C57" s="42"/>
      <c r="D57" s="18"/>
      <c r="E57" s="33"/>
      <c r="F57" s="33"/>
    </row>
    <row r="58" spans="1:6" s="68" customFormat="1">
      <c r="A58" s="69"/>
      <c r="B58" s="70" t="s">
        <v>26</v>
      </c>
      <c r="C58" s="87"/>
      <c r="D58" s="71"/>
      <c r="E58" s="73"/>
      <c r="F58" s="73"/>
    </row>
    <row r="59" spans="1:6" s="68" customFormat="1" ht="14.25">
      <c r="A59" s="52"/>
      <c r="B59" s="36" t="s">
        <v>55</v>
      </c>
      <c r="C59" s="42">
        <v>20</v>
      </c>
      <c r="D59" s="18" t="s">
        <v>9</v>
      </c>
      <c r="E59" s="137"/>
      <c r="F59" s="33">
        <f t="shared" ref="F59:F62" si="5">C59*E59</f>
        <v>0</v>
      </c>
    </row>
    <row r="60" spans="1:6" s="68" customFormat="1" ht="14.25">
      <c r="A60" s="52"/>
      <c r="B60" s="36" t="s">
        <v>56</v>
      </c>
      <c r="C60" s="42">
        <v>12</v>
      </c>
      <c r="D60" s="18" t="s">
        <v>9</v>
      </c>
      <c r="E60" s="137"/>
      <c r="F60" s="33">
        <f t="shared" si="5"/>
        <v>0</v>
      </c>
    </row>
    <row r="61" spans="1:6" s="68" customFormat="1" ht="14.25">
      <c r="A61" s="52"/>
      <c r="B61" s="36" t="s">
        <v>57</v>
      </c>
      <c r="C61" s="42">
        <v>80</v>
      </c>
      <c r="D61" s="18" t="s">
        <v>9</v>
      </c>
      <c r="E61" s="137"/>
      <c r="F61" s="33">
        <f t="shared" si="5"/>
        <v>0</v>
      </c>
    </row>
    <row r="62" spans="1:6" s="68" customFormat="1" ht="14.25">
      <c r="A62" s="52"/>
      <c r="B62" s="36" t="s">
        <v>59</v>
      </c>
      <c r="C62" s="42">
        <v>10</v>
      </c>
      <c r="D62" s="18" t="s">
        <v>9</v>
      </c>
      <c r="E62" s="137"/>
      <c r="F62" s="33">
        <f t="shared" si="5"/>
        <v>0</v>
      </c>
    </row>
    <row r="63" spans="1:6" s="68" customFormat="1">
      <c r="A63" s="53"/>
      <c r="B63" s="48"/>
      <c r="C63" s="43"/>
      <c r="D63" s="44"/>
      <c r="E63" s="102"/>
      <c r="F63" s="45"/>
    </row>
    <row r="64" spans="1:6" s="68" customFormat="1">
      <c r="A64" s="133"/>
      <c r="B64" s="134"/>
      <c r="C64" s="138"/>
      <c r="D64" s="136"/>
      <c r="E64" s="222"/>
      <c r="F64" s="135"/>
    </row>
    <row r="65" spans="1:6" s="68" customFormat="1">
      <c r="A65" s="52">
        <f>COUNT($A$6:A64)+1</f>
        <v>10</v>
      </c>
      <c r="B65" s="35" t="s">
        <v>60</v>
      </c>
      <c r="C65" s="34"/>
      <c r="D65" s="18"/>
      <c r="E65" s="33"/>
      <c r="F65" s="33"/>
    </row>
    <row r="66" spans="1:6" s="68" customFormat="1" ht="38.25">
      <c r="A66" s="52"/>
      <c r="B66" s="36" t="s">
        <v>61</v>
      </c>
      <c r="C66" s="42"/>
      <c r="D66" s="18"/>
      <c r="E66" s="33"/>
      <c r="F66" s="33"/>
    </row>
    <row r="67" spans="1:6" s="68" customFormat="1">
      <c r="A67" s="81"/>
      <c r="B67" s="70" t="s">
        <v>30</v>
      </c>
      <c r="C67" s="87"/>
      <c r="D67" s="71"/>
      <c r="E67" s="73"/>
      <c r="F67" s="73"/>
    </row>
    <row r="68" spans="1:6" s="68" customFormat="1">
      <c r="A68" s="52"/>
      <c r="B68" s="36" t="s">
        <v>130</v>
      </c>
      <c r="C68" s="42">
        <v>16</v>
      </c>
      <c r="D68" s="18" t="s">
        <v>1</v>
      </c>
      <c r="E68" s="137"/>
      <c r="F68" s="33">
        <f t="shared" ref="F68:F71" si="6">C68*E68</f>
        <v>0</v>
      </c>
    </row>
    <row r="69" spans="1:6" s="68" customFormat="1">
      <c r="A69" s="52"/>
      <c r="B69" s="36" t="s">
        <v>62</v>
      </c>
      <c r="C69" s="42">
        <v>12</v>
      </c>
      <c r="D69" s="18" t="s">
        <v>1</v>
      </c>
      <c r="E69" s="137"/>
      <c r="F69" s="33">
        <f t="shared" si="6"/>
        <v>0</v>
      </c>
    </row>
    <row r="70" spans="1:6" s="68" customFormat="1">
      <c r="A70" s="52"/>
      <c r="B70" s="36" t="s">
        <v>63</v>
      </c>
      <c r="C70" s="42">
        <v>10</v>
      </c>
      <c r="D70" s="18" t="s">
        <v>1</v>
      </c>
      <c r="E70" s="137"/>
      <c r="F70" s="33">
        <f t="shared" si="6"/>
        <v>0</v>
      </c>
    </row>
    <row r="71" spans="1:6" s="68" customFormat="1">
      <c r="A71" s="52"/>
      <c r="B71" s="36" t="s">
        <v>65</v>
      </c>
      <c r="C71" s="42">
        <v>4</v>
      </c>
      <c r="D71" s="18" t="s">
        <v>1</v>
      </c>
      <c r="E71" s="137"/>
      <c r="F71" s="33">
        <f t="shared" si="6"/>
        <v>0</v>
      </c>
    </row>
    <row r="72" spans="1:6" s="68" customFormat="1">
      <c r="A72" s="53"/>
      <c r="B72" s="48"/>
      <c r="C72" s="43"/>
      <c r="D72" s="44"/>
      <c r="E72" s="45"/>
      <c r="F72" s="45"/>
    </row>
    <row r="73" spans="1:6" s="68" customFormat="1">
      <c r="A73" s="133"/>
      <c r="B73" s="134"/>
      <c r="C73" s="138"/>
      <c r="D73" s="136"/>
      <c r="E73" s="222"/>
      <c r="F73" s="135"/>
    </row>
    <row r="74" spans="1:6" s="68" customFormat="1">
      <c r="A74" s="52">
        <f>COUNT($A$6:A73)+1</f>
        <v>11</v>
      </c>
      <c r="B74" s="35" t="s">
        <v>66</v>
      </c>
      <c r="C74" s="34"/>
      <c r="D74" s="18"/>
      <c r="E74" s="33"/>
      <c r="F74" s="33"/>
    </row>
    <row r="75" spans="1:6" s="68" customFormat="1" ht="38.25">
      <c r="A75" s="52"/>
      <c r="B75" s="36" t="s">
        <v>67</v>
      </c>
      <c r="C75" s="42"/>
      <c r="D75" s="18"/>
      <c r="E75" s="33"/>
      <c r="F75" s="33"/>
    </row>
    <row r="76" spans="1:6" s="68" customFormat="1">
      <c r="A76" s="82"/>
      <c r="B76" s="70" t="s">
        <v>30</v>
      </c>
      <c r="C76" s="71"/>
      <c r="D76" s="71"/>
      <c r="E76" s="73"/>
      <c r="F76" s="73"/>
    </row>
    <row r="77" spans="1:6" s="68" customFormat="1">
      <c r="A77" s="52"/>
      <c r="B77" s="36" t="s">
        <v>284</v>
      </c>
      <c r="C77" s="42">
        <v>2</v>
      </c>
      <c r="D77" s="18" t="s">
        <v>1</v>
      </c>
      <c r="E77" s="137"/>
      <c r="F77" s="33">
        <f t="shared" ref="F77" si="7">C77*E77</f>
        <v>0</v>
      </c>
    </row>
    <row r="78" spans="1:6" s="68" customFormat="1">
      <c r="A78" s="53"/>
      <c r="B78" s="48"/>
      <c r="C78" s="43"/>
      <c r="D78" s="44"/>
      <c r="E78" s="45"/>
      <c r="F78" s="45"/>
    </row>
    <row r="79" spans="1:6" s="68" customFormat="1">
      <c r="A79" s="133"/>
      <c r="B79" s="134"/>
      <c r="C79" s="135"/>
      <c r="D79" s="136"/>
      <c r="E79" s="222"/>
      <c r="F79" s="135"/>
    </row>
    <row r="80" spans="1:6" s="68" customFormat="1">
      <c r="A80" s="52">
        <f>COUNT($A$6:A79)+1</f>
        <v>12</v>
      </c>
      <c r="B80" s="35" t="s">
        <v>68</v>
      </c>
      <c r="C80" s="34"/>
      <c r="D80" s="18"/>
      <c r="E80" s="33"/>
      <c r="F80" s="33"/>
    </row>
    <row r="81" spans="1:6" s="68" customFormat="1" ht="25.5">
      <c r="A81" s="52"/>
      <c r="B81" s="36" t="s">
        <v>69</v>
      </c>
      <c r="C81" s="42"/>
      <c r="D81" s="18"/>
      <c r="E81" s="33"/>
      <c r="F81" s="33"/>
    </row>
    <row r="82" spans="1:6" s="68" customFormat="1">
      <c r="A82" s="69"/>
      <c r="B82" s="70" t="s">
        <v>30</v>
      </c>
      <c r="C82" s="71"/>
      <c r="D82" s="71"/>
      <c r="E82" s="73"/>
      <c r="F82" s="73"/>
    </row>
    <row r="83" spans="1:6" s="68" customFormat="1">
      <c r="A83" s="52"/>
      <c r="B83" s="36" t="s">
        <v>113</v>
      </c>
      <c r="C83" s="42">
        <v>2</v>
      </c>
      <c r="D83" s="18" t="s">
        <v>1</v>
      </c>
      <c r="E83" s="137"/>
      <c r="F83" s="33">
        <f>C83*E83</f>
        <v>0</v>
      </c>
    </row>
    <row r="84" spans="1:6" s="68" customFormat="1">
      <c r="A84" s="53"/>
      <c r="B84" s="48"/>
      <c r="C84" s="43"/>
      <c r="D84" s="44"/>
      <c r="E84" s="45"/>
      <c r="F84" s="45"/>
    </row>
    <row r="85" spans="1:6" s="68" customFormat="1">
      <c r="A85" s="133"/>
      <c r="B85" s="134"/>
      <c r="C85" s="135"/>
      <c r="D85" s="136"/>
      <c r="E85" s="222"/>
      <c r="F85" s="135"/>
    </row>
    <row r="86" spans="1:6" s="68" customFormat="1">
      <c r="A86" s="52">
        <f>COUNT($A$6:A83)+1</f>
        <v>13</v>
      </c>
      <c r="B86" s="35" t="s">
        <v>285</v>
      </c>
      <c r="C86" s="34"/>
      <c r="D86" s="18"/>
      <c r="E86" s="33"/>
      <c r="F86" s="33"/>
    </row>
    <row r="87" spans="1:6" s="68" customFormat="1" ht="51">
      <c r="A87" s="52"/>
      <c r="B87" s="36" t="s">
        <v>70</v>
      </c>
      <c r="C87" s="42"/>
      <c r="D87" s="18"/>
      <c r="E87" s="33"/>
      <c r="F87" s="33"/>
    </row>
    <row r="88" spans="1:6" s="68" customFormat="1">
      <c r="A88" s="69"/>
      <c r="B88" s="70" t="s">
        <v>30</v>
      </c>
      <c r="C88" s="71"/>
      <c r="D88" s="71"/>
      <c r="E88" s="73"/>
      <c r="F88" s="73"/>
    </row>
    <row r="89" spans="1:6" s="68" customFormat="1">
      <c r="A89" s="52"/>
      <c r="B89" s="36" t="s">
        <v>286</v>
      </c>
      <c r="C89" s="42">
        <v>2</v>
      </c>
      <c r="D89" s="18" t="s">
        <v>1</v>
      </c>
      <c r="E89" s="137"/>
      <c r="F89" s="33">
        <f t="shared" ref="F89:F90" si="8">C89*E89</f>
        <v>0</v>
      </c>
    </row>
    <row r="90" spans="1:6" s="68" customFormat="1">
      <c r="A90" s="52"/>
      <c r="B90" s="36" t="s">
        <v>287</v>
      </c>
      <c r="C90" s="42">
        <v>2</v>
      </c>
      <c r="D90" s="18" t="s">
        <v>1</v>
      </c>
      <c r="E90" s="137"/>
      <c r="F90" s="33">
        <f t="shared" si="8"/>
        <v>0</v>
      </c>
    </row>
    <row r="91" spans="1:6" s="68" customFormat="1">
      <c r="A91" s="53"/>
      <c r="B91" s="48"/>
      <c r="C91" s="43"/>
      <c r="D91" s="44"/>
      <c r="E91" s="45"/>
      <c r="F91" s="45"/>
    </row>
    <row r="92" spans="1:6" s="68" customFormat="1">
      <c r="A92" s="133"/>
      <c r="B92" s="134"/>
      <c r="C92" s="135"/>
      <c r="D92" s="136"/>
      <c r="E92" s="222"/>
      <c r="F92" s="135"/>
    </row>
    <row r="93" spans="1:6" s="68" customFormat="1">
      <c r="A93" s="52">
        <f>COUNT($A$6:A92)+1</f>
        <v>14</v>
      </c>
      <c r="B93" s="35" t="s">
        <v>288</v>
      </c>
      <c r="C93" s="34"/>
      <c r="D93" s="18"/>
      <c r="E93" s="33"/>
      <c r="F93" s="33"/>
    </row>
    <row r="94" spans="1:6" s="68" customFormat="1" ht="25.5">
      <c r="A94" s="52"/>
      <c r="B94" s="36" t="s">
        <v>72</v>
      </c>
      <c r="C94" s="42"/>
      <c r="D94" s="18"/>
      <c r="E94" s="33"/>
      <c r="F94" s="33"/>
    </row>
    <row r="95" spans="1:6" s="68" customFormat="1">
      <c r="A95" s="81"/>
      <c r="B95" s="70" t="s">
        <v>30</v>
      </c>
      <c r="C95" s="71"/>
      <c r="D95" s="71"/>
      <c r="E95" s="73"/>
      <c r="F95" s="73"/>
    </row>
    <row r="96" spans="1:6" s="68" customFormat="1">
      <c r="A96" s="52"/>
      <c r="B96" s="36" t="s">
        <v>73</v>
      </c>
      <c r="C96" s="42">
        <v>4</v>
      </c>
      <c r="D96" s="18" t="s">
        <v>1</v>
      </c>
      <c r="E96" s="137"/>
      <c r="F96" s="33">
        <f t="shared" ref="F96" si="9">C96*E96</f>
        <v>0</v>
      </c>
    </row>
    <row r="97" spans="1:6" s="68" customFormat="1">
      <c r="A97" s="53"/>
      <c r="B97" s="48"/>
      <c r="C97" s="43"/>
      <c r="D97" s="44"/>
      <c r="E97" s="45"/>
      <c r="F97" s="45"/>
    </row>
    <row r="98" spans="1:6" s="68" customFormat="1">
      <c r="A98" s="133"/>
      <c r="B98" s="134"/>
      <c r="C98" s="135"/>
      <c r="D98" s="136"/>
      <c r="E98" s="222"/>
      <c r="F98" s="135"/>
    </row>
    <row r="99" spans="1:6" s="68" customFormat="1">
      <c r="A99" s="52">
        <f>COUNT($A$6:A98)+1</f>
        <v>15</v>
      </c>
      <c r="B99" s="35" t="s">
        <v>71</v>
      </c>
      <c r="C99" s="34"/>
      <c r="D99" s="18"/>
      <c r="E99" s="33"/>
      <c r="F99" s="33"/>
    </row>
    <row r="100" spans="1:6" s="68" customFormat="1" ht="25.5">
      <c r="A100" s="52"/>
      <c r="B100" s="36" t="s">
        <v>72</v>
      </c>
      <c r="C100" s="42"/>
      <c r="D100" s="18"/>
      <c r="E100" s="33"/>
      <c r="F100" s="33"/>
    </row>
    <row r="101" spans="1:6" s="68" customFormat="1">
      <c r="A101" s="81"/>
      <c r="B101" s="103" t="s">
        <v>74</v>
      </c>
      <c r="C101" s="71"/>
      <c r="D101" s="71"/>
      <c r="E101" s="73"/>
      <c r="F101" s="73"/>
    </row>
    <row r="102" spans="1:6" s="68" customFormat="1">
      <c r="A102" s="81"/>
      <c r="B102" s="103" t="s">
        <v>75</v>
      </c>
    </row>
    <row r="103" spans="1:6" s="68" customFormat="1">
      <c r="A103" s="52"/>
      <c r="B103" s="36" t="s">
        <v>150</v>
      </c>
      <c r="C103" s="42">
        <v>2</v>
      </c>
      <c r="D103" s="18" t="s">
        <v>1</v>
      </c>
      <c r="E103" s="137"/>
      <c r="F103" s="33">
        <f t="shared" ref="F103" si="10">C103*E103</f>
        <v>0</v>
      </c>
    </row>
    <row r="104" spans="1:6" s="68" customFormat="1">
      <c r="A104" s="53"/>
      <c r="B104" s="48"/>
      <c r="C104" s="43"/>
      <c r="D104" s="44"/>
      <c r="E104" s="45"/>
      <c r="F104" s="45"/>
    </row>
    <row r="105" spans="1:6" s="68" customFormat="1">
      <c r="A105" s="133"/>
      <c r="B105" s="134"/>
      <c r="C105" s="135"/>
      <c r="D105" s="136"/>
      <c r="E105" s="222"/>
      <c r="F105" s="135"/>
    </row>
    <row r="106" spans="1:6" s="68" customFormat="1">
      <c r="A106" s="52">
        <f>COUNT($A$3:A105)+1</f>
        <v>16</v>
      </c>
      <c r="B106" s="35" t="s">
        <v>76</v>
      </c>
      <c r="C106" s="34"/>
      <c r="D106" s="18"/>
      <c r="E106" s="33"/>
      <c r="F106" s="33"/>
    </row>
    <row r="107" spans="1:6" s="68" customFormat="1" ht="25.5">
      <c r="A107" s="52"/>
      <c r="B107" s="36" t="s">
        <v>77</v>
      </c>
      <c r="C107" s="42"/>
      <c r="D107" s="18"/>
      <c r="E107" s="33"/>
      <c r="F107" s="33"/>
    </row>
    <row r="108" spans="1:6" s="68" customFormat="1">
      <c r="A108" s="82"/>
      <c r="B108" s="70" t="s">
        <v>30</v>
      </c>
      <c r="C108" s="71"/>
      <c r="D108" s="71"/>
      <c r="E108" s="73"/>
      <c r="F108" s="73"/>
    </row>
    <row r="109" spans="1:6" s="68" customFormat="1">
      <c r="A109" s="52"/>
      <c r="B109" s="36" t="s">
        <v>78</v>
      </c>
      <c r="C109" s="42">
        <v>14</v>
      </c>
      <c r="D109" s="18" t="s">
        <v>1</v>
      </c>
      <c r="E109" s="137"/>
      <c r="F109" s="33">
        <f t="shared" ref="F109:F110" si="11">C109*E109</f>
        <v>0</v>
      </c>
    </row>
    <row r="110" spans="1:6" s="68" customFormat="1">
      <c r="A110" s="52"/>
      <c r="B110" s="36" t="s">
        <v>289</v>
      </c>
      <c r="C110" s="42">
        <v>1</v>
      </c>
      <c r="D110" s="18" t="s">
        <v>1</v>
      </c>
      <c r="E110" s="137"/>
      <c r="F110" s="33">
        <f t="shared" si="11"/>
        <v>0</v>
      </c>
    </row>
    <row r="111" spans="1:6" s="68" customFormat="1">
      <c r="A111" s="53"/>
      <c r="B111" s="48"/>
      <c r="C111" s="43"/>
      <c r="D111" s="44"/>
      <c r="E111" s="45"/>
      <c r="F111" s="45"/>
    </row>
    <row r="112" spans="1:6" s="68" customFormat="1">
      <c r="A112" s="133"/>
      <c r="B112" s="134"/>
      <c r="C112" s="135"/>
      <c r="D112" s="136"/>
      <c r="E112" s="222"/>
      <c r="F112" s="135"/>
    </row>
    <row r="113" spans="1:6" s="68" customFormat="1">
      <c r="A113" s="52">
        <f>COUNT($A$5:A112)+1</f>
        <v>17</v>
      </c>
      <c r="B113" s="35" t="s">
        <v>82</v>
      </c>
      <c r="C113" s="34"/>
      <c r="D113" s="18"/>
      <c r="E113" s="33"/>
      <c r="F113" s="33"/>
    </row>
    <row r="114" spans="1:6" s="68" customFormat="1" ht="51">
      <c r="A114" s="52"/>
      <c r="B114" s="36" t="s">
        <v>83</v>
      </c>
      <c r="C114" s="42"/>
      <c r="D114" s="18"/>
      <c r="E114" s="33"/>
      <c r="F114" s="33"/>
    </row>
    <row r="115" spans="1:6" s="68" customFormat="1">
      <c r="A115" s="82"/>
      <c r="B115" s="70" t="s">
        <v>30</v>
      </c>
      <c r="C115" s="83"/>
      <c r="D115" s="71"/>
      <c r="E115" s="73"/>
      <c r="F115" s="73"/>
    </row>
    <row r="116" spans="1:6" s="68" customFormat="1">
      <c r="A116" s="52"/>
      <c r="B116" s="36" t="s">
        <v>290</v>
      </c>
      <c r="C116" s="42">
        <v>6</v>
      </c>
      <c r="D116" s="18" t="s">
        <v>1</v>
      </c>
      <c r="E116" s="137"/>
      <c r="F116" s="33">
        <f t="shared" ref="F116:F118" si="12">C116*E116</f>
        <v>0</v>
      </c>
    </row>
    <row r="117" spans="1:6" s="68" customFormat="1">
      <c r="A117" s="52"/>
      <c r="B117" s="36" t="s">
        <v>291</v>
      </c>
      <c r="C117" s="42">
        <v>4</v>
      </c>
      <c r="D117" s="18" t="s">
        <v>1</v>
      </c>
      <c r="E117" s="137"/>
      <c r="F117" s="33">
        <f t="shared" si="12"/>
        <v>0</v>
      </c>
    </row>
    <row r="118" spans="1:6" s="68" customFormat="1">
      <c r="A118" s="52"/>
      <c r="B118" s="36" t="s">
        <v>52</v>
      </c>
      <c r="C118" s="42">
        <v>4</v>
      </c>
      <c r="D118" s="18" t="s">
        <v>1</v>
      </c>
      <c r="E118" s="137"/>
      <c r="F118" s="33">
        <f t="shared" si="12"/>
        <v>0</v>
      </c>
    </row>
    <row r="119" spans="1:6" s="68" customFormat="1">
      <c r="A119" s="53"/>
      <c r="B119" s="48"/>
      <c r="C119" s="43"/>
      <c r="D119" s="44"/>
      <c r="E119" s="45"/>
      <c r="F119" s="45"/>
    </row>
    <row r="120" spans="1:6" s="68" customFormat="1">
      <c r="A120" s="133"/>
      <c r="B120" s="134"/>
      <c r="C120" s="135"/>
      <c r="D120" s="136"/>
      <c r="E120" s="222"/>
      <c r="F120" s="135"/>
    </row>
    <row r="121" spans="1:6" s="68" customFormat="1">
      <c r="A121" s="52">
        <f>COUNT($A$6:A120)+1</f>
        <v>18</v>
      </c>
      <c r="B121" s="35" t="s">
        <v>85</v>
      </c>
      <c r="C121" s="34"/>
      <c r="D121" s="18"/>
      <c r="E121" s="33"/>
      <c r="F121" s="33"/>
    </row>
    <row r="122" spans="1:6" s="68" customFormat="1" ht="25.5">
      <c r="A122" s="52"/>
      <c r="B122" s="36" t="s">
        <v>86</v>
      </c>
      <c r="C122" s="42"/>
      <c r="D122" s="18"/>
      <c r="E122" s="33"/>
      <c r="F122" s="33"/>
    </row>
    <row r="123" spans="1:6" s="68" customFormat="1">
      <c r="A123" s="52"/>
      <c r="B123" s="36" t="s">
        <v>30</v>
      </c>
      <c r="C123" s="42">
        <v>2</v>
      </c>
      <c r="D123" s="18" t="s">
        <v>1</v>
      </c>
      <c r="E123" s="137"/>
      <c r="F123" s="33">
        <f>C123*E123</f>
        <v>0</v>
      </c>
    </row>
    <row r="124" spans="1:6" s="68" customFormat="1">
      <c r="A124" s="53"/>
      <c r="B124" s="48"/>
      <c r="C124" s="43"/>
      <c r="D124" s="44"/>
      <c r="E124" s="45"/>
      <c r="F124" s="45"/>
    </row>
    <row r="125" spans="1:6" s="68" customFormat="1">
      <c r="A125" s="133"/>
      <c r="B125" s="134"/>
      <c r="C125" s="135"/>
      <c r="D125" s="136"/>
      <c r="E125" s="222"/>
      <c r="F125" s="135"/>
    </row>
    <row r="126" spans="1:6" s="68" customFormat="1">
      <c r="A126" s="52">
        <f>COUNT($A$6:A125)+1</f>
        <v>19</v>
      </c>
      <c r="B126" s="35" t="s">
        <v>87</v>
      </c>
      <c r="C126" s="34"/>
      <c r="D126" s="18"/>
      <c r="E126" s="33"/>
      <c r="F126" s="33"/>
    </row>
    <row r="127" spans="1:6" s="68" customFormat="1">
      <c r="A127" s="52"/>
      <c r="B127" s="36" t="s">
        <v>88</v>
      </c>
      <c r="C127" s="42"/>
    </row>
    <row r="128" spans="1:6" s="68" customFormat="1">
      <c r="A128" s="52"/>
      <c r="B128" s="36"/>
      <c r="C128" s="42">
        <v>1</v>
      </c>
      <c r="D128" s="18" t="s">
        <v>1</v>
      </c>
      <c r="E128" s="137"/>
      <c r="F128" s="33">
        <f>C128*E128</f>
        <v>0</v>
      </c>
    </row>
    <row r="129" spans="1:6" s="68" customFormat="1">
      <c r="A129" s="53"/>
      <c r="B129" s="48"/>
      <c r="C129" s="43"/>
      <c r="D129" s="44"/>
      <c r="E129" s="45"/>
      <c r="F129" s="45"/>
    </row>
    <row r="130" spans="1:6" s="68" customFormat="1">
      <c r="A130" s="133"/>
      <c r="B130" s="134"/>
      <c r="C130" s="135"/>
      <c r="D130" s="136"/>
      <c r="E130" s="222"/>
      <c r="F130" s="135"/>
    </row>
    <row r="131" spans="1:6" s="68" customFormat="1">
      <c r="A131" s="52">
        <f>COUNT($A$6:A130)+1</f>
        <v>20</v>
      </c>
      <c r="B131" s="35" t="s">
        <v>89</v>
      </c>
      <c r="C131" s="34"/>
      <c r="D131" s="18"/>
      <c r="E131" s="33"/>
      <c r="F131" s="33"/>
    </row>
    <row r="132" spans="1:6" s="68" customFormat="1">
      <c r="A132" s="52"/>
      <c r="B132" s="36" t="s">
        <v>90</v>
      </c>
      <c r="C132" s="42"/>
      <c r="D132" s="18"/>
      <c r="E132" s="33"/>
      <c r="F132" s="33"/>
    </row>
    <row r="133" spans="1:6" s="68" customFormat="1">
      <c r="A133" s="69"/>
      <c r="B133" s="74"/>
      <c r="C133" s="42">
        <v>1</v>
      </c>
      <c r="D133" s="18" t="s">
        <v>1</v>
      </c>
      <c r="E133" s="137"/>
      <c r="F133" s="33">
        <f>C133*E133</f>
        <v>0</v>
      </c>
    </row>
    <row r="134" spans="1:6" s="68" customFormat="1">
      <c r="A134" s="53"/>
      <c r="B134" s="48"/>
      <c r="C134" s="43"/>
      <c r="D134" s="44"/>
      <c r="E134" s="45"/>
      <c r="F134" s="45"/>
    </row>
    <row r="135" spans="1:6" s="68" customFormat="1">
      <c r="A135" s="133"/>
      <c r="B135" s="134"/>
      <c r="C135" s="135"/>
      <c r="D135" s="136"/>
      <c r="E135" s="222"/>
      <c r="F135" s="135"/>
    </row>
    <row r="136" spans="1:6" s="68" customFormat="1">
      <c r="A136" s="52">
        <f>COUNT($A$6:A135)+1</f>
        <v>21</v>
      </c>
      <c r="B136" s="35" t="s">
        <v>91</v>
      </c>
      <c r="C136" s="34"/>
      <c r="D136" s="18"/>
      <c r="E136" s="33"/>
      <c r="F136" s="33"/>
    </row>
    <row r="137" spans="1:6" s="68" customFormat="1">
      <c r="A137" s="52"/>
      <c r="B137" s="36" t="s">
        <v>105</v>
      </c>
      <c r="C137" s="42"/>
      <c r="D137" s="18"/>
      <c r="E137" s="33"/>
      <c r="F137" s="33"/>
    </row>
    <row r="138" spans="1:6" s="68" customFormat="1">
      <c r="A138" s="52"/>
      <c r="B138" s="36" t="s">
        <v>81</v>
      </c>
      <c r="C138" s="42">
        <v>10</v>
      </c>
      <c r="D138" s="18" t="s">
        <v>1</v>
      </c>
      <c r="E138" s="137"/>
      <c r="F138" s="33">
        <f t="shared" ref="F138:F139" si="13">C138*E138</f>
        <v>0</v>
      </c>
    </row>
    <row r="139" spans="1:6" s="68" customFormat="1">
      <c r="A139" s="52"/>
      <c r="B139" s="36" t="s">
        <v>93</v>
      </c>
      <c r="C139" s="42">
        <v>10</v>
      </c>
      <c r="D139" s="18" t="s">
        <v>1</v>
      </c>
      <c r="E139" s="137"/>
      <c r="F139" s="33">
        <f t="shared" si="13"/>
        <v>0</v>
      </c>
    </row>
    <row r="140" spans="1:6" s="68" customFormat="1">
      <c r="A140" s="53"/>
      <c r="B140" s="48"/>
      <c r="C140" s="43"/>
      <c r="D140" s="44"/>
      <c r="E140" s="45"/>
      <c r="F140" s="45"/>
    </row>
    <row r="141" spans="1:6" s="68" customFormat="1">
      <c r="A141" s="133"/>
      <c r="B141" s="134"/>
      <c r="C141" s="135"/>
      <c r="D141" s="136"/>
      <c r="E141" s="222"/>
      <c r="F141" s="135"/>
    </row>
    <row r="142" spans="1:6" s="68" customFormat="1">
      <c r="A142" s="52">
        <f>COUNT($A$6:A141)+1</f>
        <v>22</v>
      </c>
      <c r="B142" s="35" t="s">
        <v>95</v>
      </c>
      <c r="C142" s="34"/>
      <c r="D142" s="18"/>
      <c r="E142" s="33"/>
      <c r="F142" s="33"/>
    </row>
    <row r="143" spans="1:6" s="68" customFormat="1" ht="38.25">
      <c r="A143" s="52"/>
      <c r="B143" s="36" t="s">
        <v>128</v>
      </c>
      <c r="C143" s="42"/>
      <c r="D143" s="18"/>
      <c r="E143" s="33"/>
      <c r="F143" s="33"/>
    </row>
    <row r="144" spans="1:6" s="68" customFormat="1" ht="14.25">
      <c r="A144" s="52"/>
      <c r="B144" s="36"/>
      <c r="C144" s="42">
        <v>18</v>
      </c>
      <c r="D144" s="18" t="s">
        <v>14</v>
      </c>
      <c r="E144" s="137"/>
      <c r="F144" s="33">
        <f>C144*E144</f>
        <v>0</v>
      </c>
    </row>
    <row r="145" spans="1:6" s="68" customFormat="1">
      <c r="A145" s="53"/>
      <c r="B145" s="48"/>
      <c r="C145" s="43"/>
      <c r="D145" s="44"/>
      <c r="E145" s="45"/>
      <c r="F145" s="45"/>
    </row>
    <row r="146" spans="1:6" s="139" customFormat="1">
      <c r="A146" s="133"/>
      <c r="B146" s="134"/>
      <c r="C146" s="135"/>
      <c r="D146" s="136"/>
      <c r="E146" s="222"/>
      <c r="F146" s="135"/>
    </row>
    <row r="147" spans="1:6" s="139" customFormat="1">
      <c r="A147" s="52">
        <f>COUNT($A$6:A146)+1</f>
        <v>23</v>
      </c>
      <c r="B147" s="35" t="s">
        <v>96</v>
      </c>
      <c r="C147" s="34"/>
      <c r="D147" s="18"/>
      <c r="E147" s="33"/>
      <c r="F147" s="33"/>
    </row>
    <row r="148" spans="1:6" s="139" customFormat="1" ht="54" customHeight="1">
      <c r="A148" s="52"/>
      <c r="B148" s="36" t="s">
        <v>292</v>
      </c>
      <c r="C148" s="42"/>
      <c r="D148" s="18"/>
      <c r="E148" s="33"/>
      <c r="F148" s="33"/>
    </row>
    <row r="149" spans="1:6" s="139" customFormat="1">
      <c r="A149" s="69"/>
      <c r="B149" s="74" t="s">
        <v>26</v>
      </c>
      <c r="C149" s="71"/>
      <c r="D149" s="71"/>
      <c r="E149" s="73"/>
      <c r="F149" s="73"/>
    </row>
    <row r="150" spans="1:6" s="139" customFormat="1">
      <c r="A150" s="52"/>
      <c r="B150" s="36" t="s">
        <v>293</v>
      </c>
      <c r="C150" s="42">
        <v>14</v>
      </c>
      <c r="D150" s="18" t="s">
        <v>200</v>
      </c>
      <c r="E150" s="137"/>
      <c r="F150" s="33">
        <f>C150*E150</f>
        <v>0</v>
      </c>
    </row>
    <row r="151" spans="1:6" s="139" customFormat="1">
      <c r="A151" s="52"/>
      <c r="B151" s="36" t="s">
        <v>294</v>
      </c>
      <c r="C151" s="42">
        <v>36</v>
      </c>
      <c r="D151" s="18" t="s">
        <v>200</v>
      </c>
      <c r="E151" s="137"/>
      <c r="F151" s="33">
        <f>C151*E151</f>
        <v>0</v>
      </c>
    </row>
    <row r="152" spans="1:6" s="139" customFormat="1">
      <c r="A152" s="53"/>
      <c r="B152" s="48"/>
      <c r="C152" s="43"/>
      <c r="D152" s="44"/>
      <c r="E152" s="45"/>
      <c r="F152" s="45"/>
    </row>
    <row r="153" spans="1:6" s="68" customFormat="1">
      <c r="A153" s="133"/>
      <c r="B153" s="134"/>
      <c r="C153" s="135"/>
      <c r="D153" s="136"/>
      <c r="E153" s="222"/>
      <c r="F153" s="135"/>
    </row>
    <row r="154" spans="1:6" s="68" customFormat="1">
      <c r="A154" s="52">
        <f>COUNT($A$6:A153)+1</f>
        <v>24</v>
      </c>
      <c r="B154" s="35" t="s">
        <v>101</v>
      </c>
      <c r="C154" s="34"/>
      <c r="D154" s="18"/>
      <c r="E154" s="33"/>
      <c r="F154" s="33"/>
    </row>
    <row r="155" spans="1:6" s="68" customFormat="1">
      <c r="A155" s="52"/>
      <c r="B155" s="36" t="s">
        <v>102</v>
      </c>
      <c r="C155" s="42"/>
      <c r="D155" s="18"/>
      <c r="E155" s="33"/>
      <c r="F155" s="33"/>
    </row>
    <row r="156" spans="1:6" s="68" customFormat="1">
      <c r="A156" s="52"/>
      <c r="B156" s="36"/>
      <c r="C156" s="42">
        <v>1</v>
      </c>
      <c r="D156" s="18" t="s">
        <v>1</v>
      </c>
      <c r="E156" s="137"/>
      <c r="F156" s="33">
        <f>C156*E156</f>
        <v>0</v>
      </c>
    </row>
    <row r="157" spans="1:6" s="68" customFormat="1">
      <c r="A157" s="53"/>
      <c r="B157" s="48"/>
      <c r="C157" s="43"/>
      <c r="D157" s="44"/>
      <c r="E157" s="45"/>
      <c r="F157" s="45"/>
    </row>
    <row r="158" spans="1:6" s="68" customFormat="1">
      <c r="A158" s="133"/>
      <c r="B158" s="134"/>
      <c r="C158" s="135"/>
      <c r="D158" s="136"/>
      <c r="E158" s="222"/>
      <c r="F158" s="135"/>
    </row>
    <row r="159" spans="1:6" s="68" customFormat="1">
      <c r="A159" s="52">
        <f>COUNT($A$6:A158)+1</f>
        <v>25</v>
      </c>
      <c r="B159" s="35" t="s">
        <v>295</v>
      </c>
      <c r="C159" s="34"/>
      <c r="D159" s="18"/>
      <c r="E159" s="33"/>
      <c r="F159" s="33"/>
    </row>
    <row r="160" spans="1:6" s="68" customFormat="1" ht="38.25">
      <c r="A160" s="52"/>
      <c r="B160" s="36" t="s">
        <v>296</v>
      </c>
      <c r="C160" s="42"/>
      <c r="D160" s="18"/>
      <c r="E160" s="33"/>
      <c r="F160" s="33"/>
    </row>
    <row r="161" spans="1:6" s="68" customFormat="1">
      <c r="B161" s="140"/>
      <c r="C161" s="71"/>
      <c r="D161" s="141">
        <v>0.1</v>
      </c>
      <c r="E161" s="73"/>
      <c r="F161" s="142">
        <f>SUM(F11:F156)*D161</f>
        <v>0</v>
      </c>
    </row>
    <row r="162" spans="1:6" s="68" customFormat="1">
      <c r="A162" s="75"/>
      <c r="B162" s="143"/>
      <c r="C162" s="77"/>
      <c r="D162" s="144"/>
      <c r="E162" s="78"/>
      <c r="F162" s="78"/>
    </row>
    <row r="163" spans="1:6" s="68" customFormat="1">
      <c r="A163" s="145"/>
      <c r="B163" s="146" t="s">
        <v>103</v>
      </c>
      <c r="C163" s="147"/>
      <c r="D163" s="148"/>
      <c r="E163" s="149" t="s">
        <v>13</v>
      </c>
      <c r="F163" s="149">
        <f>SUM(F11:F162)</f>
        <v>0</v>
      </c>
    </row>
  </sheetData>
  <sheetProtection password="CF65"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rowBreaks count="4" manualBreakCount="4">
    <brk id="20" max="5" man="1"/>
    <brk id="49" max="5" man="1"/>
    <brk id="84" max="5" man="1"/>
    <brk id="124"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5"/>
  <sheetViews>
    <sheetView zoomScaleNormal="100" zoomScaleSheetLayoutView="112" workbookViewId="0">
      <selection activeCell="E5" sqref="E5"/>
    </sheetView>
  </sheetViews>
  <sheetFormatPr defaultRowHeight="14.25"/>
  <cols>
    <col min="1" max="1" width="11" style="252" customWidth="1"/>
    <col min="2" max="2" width="50.42578125" style="252" customWidth="1"/>
    <col min="3" max="3" width="5.28515625" style="252" customWidth="1"/>
    <col min="4" max="4" width="6.28515625" style="252" customWidth="1"/>
    <col min="5" max="5" width="12.85546875" style="252" customWidth="1"/>
    <col min="6" max="16384" width="9.140625" style="252"/>
  </cols>
  <sheetData>
    <row r="1" spans="1:5" ht="30">
      <c r="A1" s="228" t="s">
        <v>335</v>
      </c>
      <c r="B1" s="251" t="s">
        <v>567</v>
      </c>
      <c r="C1" s="230"/>
      <c r="D1" s="230"/>
      <c r="E1" s="231"/>
    </row>
    <row r="3" spans="1:5" ht="15">
      <c r="A3" s="228" t="s">
        <v>340</v>
      </c>
      <c r="B3" s="228" t="s">
        <v>341</v>
      </c>
      <c r="E3" s="253">
        <f>'Sep-1-vročevod'!F117</f>
        <v>0</v>
      </c>
    </row>
    <row r="4" spans="1:5" ht="15.75" thickBot="1">
      <c r="A4" s="228" t="s">
        <v>389</v>
      </c>
      <c r="B4" s="229" t="s">
        <v>390</v>
      </c>
      <c r="E4" s="253">
        <f>'Sep-2-splošno'!F32</f>
        <v>0</v>
      </c>
    </row>
    <row r="5" spans="1:5" ht="15.75" thickTop="1">
      <c r="A5" s="254"/>
      <c r="B5" s="255" t="s">
        <v>391</v>
      </c>
      <c r="C5" s="255"/>
      <c r="D5" s="255"/>
      <c r="E5" s="256">
        <f>SUM(E3:E4)</f>
        <v>0</v>
      </c>
    </row>
  </sheetData>
  <sheetProtection algorithmName="SHA-512" hashValue="0zkEOwcxQSQC9vfaR4W8JbeghBtWNE6So6ULHjhG/AqJGHTdzg3wfMFCWJNwCKXrZSYc/alc40nIDDb8XOv2IQ==" saltValue="DGt5PlTJc11f9gmdVjTudQ=="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118"/>
  <sheetViews>
    <sheetView zoomScaleNormal="100" zoomScaleSheetLayoutView="100" workbookViewId="0">
      <selection activeCell="E28" sqref="E28"/>
    </sheetView>
  </sheetViews>
  <sheetFormatPr defaultColWidth="11.140625" defaultRowHeight="14.25"/>
  <cols>
    <col min="1" max="1" width="11" style="239" customWidth="1"/>
    <col min="2" max="2" width="48.7109375" style="240" customWidth="1"/>
    <col min="3" max="3" width="5.28515625" style="227" customWidth="1"/>
    <col min="4" max="4" width="8" style="227" customWidth="1"/>
    <col min="5" max="5" width="8.7109375" style="227" customWidth="1"/>
    <col min="6" max="6" width="11" style="241" customWidth="1"/>
    <col min="7" max="16384" width="11.140625" style="240"/>
  </cols>
  <sheetData>
    <row r="1" spans="1:6" s="227" customFormat="1" ht="22.5">
      <c r="A1" s="224" t="s">
        <v>329</v>
      </c>
      <c r="B1" s="225" t="s">
        <v>330</v>
      </c>
      <c r="C1" s="225" t="s">
        <v>331</v>
      </c>
      <c r="D1" s="225" t="s">
        <v>332</v>
      </c>
      <c r="E1" s="225" t="s">
        <v>333</v>
      </c>
      <c r="F1" s="226" t="s">
        <v>334</v>
      </c>
    </row>
    <row r="3" spans="1:6" s="229" customFormat="1" ht="15">
      <c r="A3" s="228" t="s">
        <v>335</v>
      </c>
      <c r="B3" s="229" t="s">
        <v>195</v>
      </c>
      <c r="C3" s="230"/>
      <c r="D3" s="230"/>
      <c r="E3" s="230"/>
      <c r="F3" s="231"/>
    </row>
    <row r="4" spans="1:6" s="229" customFormat="1" ht="15">
      <c r="A4" s="232"/>
      <c r="C4" s="230"/>
      <c r="D4" s="230"/>
      <c r="E4" s="230"/>
      <c r="F4" s="231"/>
    </row>
    <row r="5" spans="1:6" s="229" customFormat="1" ht="15">
      <c r="A5" s="232"/>
      <c r="B5" s="229" t="s">
        <v>336</v>
      </c>
      <c r="C5" s="230"/>
      <c r="D5" s="230"/>
      <c r="E5" s="230"/>
      <c r="F5" s="231"/>
    </row>
    <row r="6" spans="1:6" s="229" customFormat="1" ht="75">
      <c r="A6" s="232"/>
      <c r="B6" s="229" t="s">
        <v>337</v>
      </c>
      <c r="C6" s="230"/>
      <c r="D6" s="230"/>
      <c r="E6" s="230"/>
      <c r="F6" s="231"/>
    </row>
    <row r="7" spans="1:6" s="229" customFormat="1" ht="45">
      <c r="A7" s="232"/>
      <c r="B7" s="229" t="s">
        <v>338</v>
      </c>
      <c r="C7" s="230"/>
      <c r="D7" s="230"/>
      <c r="E7" s="230"/>
      <c r="F7" s="231"/>
    </row>
    <row r="8" spans="1:6" s="229" customFormat="1" ht="45">
      <c r="A8" s="232"/>
      <c r="B8" s="229" t="s">
        <v>339</v>
      </c>
      <c r="C8" s="230"/>
      <c r="D8" s="230"/>
      <c r="E8" s="230"/>
      <c r="F8" s="231"/>
    </row>
    <row r="9" spans="1:6" s="229" customFormat="1" ht="15">
      <c r="A9" s="232"/>
      <c r="C9" s="230"/>
      <c r="D9" s="230"/>
      <c r="E9" s="230"/>
      <c r="F9" s="231"/>
    </row>
    <row r="10" spans="1:6" s="235" customFormat="1" ht="15">
      <c r="A10" s="228" t="s">
        <v>340</v>
      </c>
      <c r="B10" s="228" t="s">
        <v>341</v>
      </c>
      <c r="C10" s="233"/>
      <c r="D10" s="233"/>
      <c r="E10" s="233"/>
      <c r="F10" s="234"/>
    </row>
    <row r="11" spans="1:6" s="235" customFormat="1" ht="15">
      <c r="A11" s="228"/>
      <c r="B11" s="228"/>
      <c r="C11" s="233"/>
      <c r="D11" s="233"/>
      <c r="E11" s="233"/>
      <c r="F11" s="234"/>
    </row>
    <row r="12" spans="1:6" s="235" customFormat="1" ht="57">
      <c r="A12" s="236" t="s">
        <v>199</v>
      </c>
      <c r="B12" s="235" t="s">
        <v>342</v>
      </c>
      <c r="C12" s="233"/>
      <c r="D12" s="233"/>
      <c r="E12" s="233"/>
      <c r="F12" s="234"/>
    </row>
    <row r="13" spans="1:6" s="235" customFormat="1" ht="28.5">
      <c r="A13" s="236"/>
      <c r="B13" s="237" t="s">
        <v>343</v>
      </c>
      <c r="C13" s="233"/>
      <c r="D13" s="233"/>
      <c r="E13" s="233"/>
      <c r="F13" s="234"/>
    </row>
    <row r="14" spans="1:6" s="235" customFormat="1" ht="28.5">
      <c r="A14" s="236"/>
      <c r="B14" s="237" t="s">
        <v>344</v>
      </c>
      <c r="C14" s="233"/>
      <c r="D14" s="233"/>
      <c r="E14" s="233"/>
      <c r="F14" s="234"/>
    </row>
    <row r="15" spans="1:6" s="235" customFormat="1" ht="28.5">
      <c r="A15" s="236"/>
      <c r="B15" s="237" t="s">
        <v>345</v>
      </c>
      <c r="C15" s="233"/>
      <c r="D15" s="233"/>
      <c r="E15" s="233"/>
      <c r="F15" s="234"/>
    </row>
    <row r="16" spans="1:6" s="235" customFormat="1" ht="28.5">
      <c r="A16" s="236"/>
      <c r="B16" s="237" t="s">
        <v>346</v>
      </c>
      <c r="C16" s="233"/>
      <c r="D16" s="233"/>
      <c r="E16" s="233"/>
      <c r="F16" s="234"/>
    </row>
    <row r="17" spans="1:6" s="235" customFormat="1" ht="28.5">
      <c r="A17" s="236"/>
      <c r="B17" s="237" t="s">
        <v>347</v>
      </c>
      <c r="C17" s="233"/>
      <c r="D17" s="233"/>
      <c r="E17" s="233"/>
      <c r="F17" s="234"/>
    </row>
    <row r="18" spans="1:6" s="235" customFormat="1" ht="28.5">
      <c r="A18" s="236"/>
      <c r="B18" s="237" t="s">
        <v>348</v>
      </c>
      <c r="C18" s="233"/>
      <c r="D18" s="233"/>
      <c r="E18" s="233"/>
      <c r="F18" s="234"/>
    </row>
    <row r="19" spans="1:6" s="235" customFormat="1" ht="71.25">
      <c r="A19" s="236"/>
      <c r="B19" s="237" t="s">
        <v>349</v>
      </c>
      <c r="C19" s="233" t="s">
        <v>22</v>
      </c>
      <c r="D19" s="233">
        <v>2</v>
      </c>
      <c r="E19" s="248"/>
      <c r="F19" s="234">
        <f>+D19*E19</f>
        <v>0</v>
      </c>
    </row>
    <row r="20" spans="1:6" s="235" customFormat="1">
      <c r="A20" s="236"/>
      <c r="B20" s="237"/>
      <c r="C20" s="233"/>
      <c r="D20" s="233"/>
      <c r="E20" s="233"/>
      <c r="F20" s="234"/>
    </row>
    <row r="21" spans="1:6" s="235" customFormat="1" ht="114">
      <c r="A21" s="236" t="s">
        <v>201</v>
      </c>
      <c r="B21" s="237" t="s">
        <v>350</v>
      </c>
      <c r="C21" s="233"/>
      <c r="D21" s="233"/>
      <c r="E21" s="233"/>
      <c r="F21" s="234"/>
    </row>
    <row r="22" spans="1:6" s="235" customFormat="1">
      <c r="A22" s="236"/>
      <c r="B22" s="237" t="s">
        <v>351</v>
      </c>
      <c r="C22" s="233" t="s">
        <v>22</v>
      </c>
      <c r="D22" s="233">
        <v>2</v>
      </c>
      <c r="E22" s="248"/>
      <c r="F22" s="234">
        <f>+D22*E22</f>
        <v>0</v>
      </c>
    </row>
    <row r="23" spans="1:6" s="235" customFormat="1">
      <c r="A23" s="236"/>
      <c r="C23" s="233"/>
      <c r="D23" s="233"/>
      <c r="E23" s="233"/>
      <c r="F23" s="234"/>
    </row>
    <row r="24" spans="1:6" s="235" customFormat="1" ht="242.25">
      <c r="A24" s="236" t="s">
        <v>202</v>
      </c>
      <c r="B24" s="235" t="s">
        <v>352</v>
      </c>
      <c r="C24" s="233"/>
      <c r="D24" s="233"/>
      <c r="E24" s="233"/>
      <c r="F24" s="234"/>
    </row>
    <row r="25" spans="1:6" s="235" customFormat="1">
      <c r="A25" s="236"/>
      <c r="B25" s="235" t="s">
        <v>353</v>
      </c>
      <c r="C25" s="233" t="s">
        <v>200</v>
      </c>
      <c r="D25" s="233">
        <v>35</v>
      </c>
      <c r="E25" s="248"/>
      <c r="F25" s="234">
        <f>+D25*E25</f>
        <v>0</v>
      </c>
    </row>
    <row r="26" spans="1:6" s="235" customFormat="1">
      <c r="A26" s="236"/>
      <c r="C26" s="233"/>
      <c r="D26" s="233"/>
      <c r="E26" s="233"/>
      <c r="F26" s="234"/>
    </row>
    <row r="27" spans="1:6" s="235" customFormat="1" ht="28.5">
      <c r="A27" s="236" t="s">
        <v>204</v>
      </c>
      <c r="B27" s="235" t="s">
        <v>354</v>
      </c>
      <c r="C27" s="233"/>
      <c r="D27" s="233"/>
      <c r="E27" s="233"/>
      <c r="F27" s="234"/>
    </row>
    <row r="28" spans="1:6" s="235" customFormat="1">
      <c r="A28" s="236"/>
      <c r="B28" s="235" t="s">
        <v>353</v>
      </c>
      <c r="C28" s="233" t="s">
        <v>1</v>
      </c>
      <c r="D28" s="233">
        <v>4</v>
      </c>
      <c r="E28" s="248"/>
      <c r="F28" s="234">
        <f>+D28*E28</f>
        <v>0</v>
      </c>
    </row>
    <row r="29" spans="1:6" s="235" customFormat="1">
      <c r="A29" s="236"/>
      <c r="C29" s="233"/>
      <c r="D29" s="233"/>
      <c r="E29" s="233"/>
      <c r="F29" s="234"/>
    </row>
    <row r="30" spans="1:6" s="235" customFormat="1">
      <c r="A30" s="236"/>
      <c r="C30" s="233"/>
      <c r="D30" s="233"/>
      <c r="E30" s="233"/>
      <c r="F30" s="234"/>
    </row>
    <row r="31" spans="1:6" s="235" customFormat="1" ht="85.5">
      <c r="A31" s="236" t="s">
        <v>205</v>
      </c>
      <c r="B31" s="235" t="s">
        <v>355</v>
      </c>
      <c r="C31" s="233"/>
      <c r="D31" s="233"/>
      <c r="E31" s="233"/>
      <c r="F31" s="234"/>
    </row>
    <row r="32" spans="1:6" s="235" customFormat="1">
      <c r="A32" s="236"/>
      <c r="B32" s="235" t="s">
        <v>351</v>
      </c>
      <c r="C32" s="233" t="s">
        <v>1</v>
      </c>
      <c r="D32" s="233">
        <v>10</v>
      </c>
      <c r="E32" s="248"/>
      <c r="F32" s="234">
        <f>+D32*E32</f>
        <v>0</v>
      </c>
    </row>
    <row r="33" spans="1:6" s="235" customFormat="1">
      <c r="A33" s="236"/>
      <c r="C33" s="233"/>
      <c r="D33" s="233"/>
      <c r="E33" s="233"/>
      <c r="F33" s="234"/>
    </row>
    <row r="34" spans="1:6" s="235" customFormat="1">
      <c r="A34" s="236"/>
      <c r="B34" s="236"/>
      <c r="C34" s="233"/>
      <c r="D34" s="233"/>
      <c r="E34" s="233"/>
      <c r="F34" s="234"/>
    </row>
    <row r="35" spans="1:6" s="235" customFormat="1" ht="28.5">
      <c r="A35" s="236" t="s">
        <v>206</v>
      </c>
      <c r="B35" s="235" t="s">
        <v>356</v>
      </c>
      <c r="C35" s="233"/>
      <c r="D35" s="233"/>
      <c r="E35" s="233"/>
      <c r="F35" s="234"/>
    </row>
    <row r="36" spans="1:6" s="235" customFormat="1">
      <c r="A36" s="236"/>
      <c r="B36" s="238" t="s">
        <v>357</v>
      </c>
      <c r="C36" s="233" t="s">
        <v>1</v>
      </c>
      <c r="D36" s="233">
        <v>4</v>
      </c>
      <c r="E36" s="248"/>
      <c r="F36" s="234">
        <f>+D36*E36</f>
        <v>0</v>
      </c>
    </row>
    <row r="37" spans="1:6" s="235" customFormat="1">
      <c r="A37" s="236"/>
      <c r="B37" s="238"/>
      <c r="C37" s="233"/>
      <c r="D37" s="233"/>
      <c r="E37" s="233"/>
      <c r="F37" s="234"/>
    </row>
    <row r="38" spans="1:6" s="235" customFormat="1">
      <c r="A38" s="236"/>
      <c r="B38" s="238"/>
      <c r="C38" s="233"/>
      <c r="D38" s="233"/>
      <c r="E38" s="233"/>
      <c r="F38" s="234"/>
    </row>
    <row r="39" spans="1:6" s="235" customFormat="1" ht="114">
      <c r="A39" s="236" t="s">
        <v>207</v>
      </c>
      <c r="B39" s="238" t="s">
        <v>358</v>
      </c>
      <c r="C39" s="233" t="s">
        <v>359</v>
      </c>
      <c r="D39" s="233">
        <v>12</v>
      </c>
      <c r="E39" s="248"/>
      <c r="F39" s="234">
        <f>+D39*E39</f>
        <v>0</v>
      </c>
    </row>
    <row r="40" spans="1:6" s="235" customFormat="1" ht="28.5">
      <c r="A40" s="236" t="s">
        <v>209</v>
      </c>
      <c r="B40" s="238" t="s">
        <v>360</v>
      </c>
      <c r="C40" s="233" t="s">
        <v>1</v>
      </c>
      <c r="D40" s="233">
        <v>4</v>
      </c>
      <c r="E40" s="248"/>
      <c r="F40" s="234">
        <f>+D40*E40</f>
        <v>0</v>
      </c>
    </row>
    <row r="41" spans="1:6" s="235" customFormat="1">
      <c r="A41" s="236"/>
      <c r="B41" s="238"/>
      <c r="C41" s="233"/>
      <c r="D41" s="233"/>
      <c r="E41" s="233"/>
      <c r="F41" s="234"/>
    </row>
    <row r="42" spans="1:6" ht="85.5">
      <c r="A42" s="239" t="s">
        <v>210</v>
      </c>
      <c r="B42" s="240" t="s">
        <v>361</v>
      </c>
    </row>
    <row r="43" spans="1:6">
      <c r="B43" s="240" t="s">
        <v>52</v>
      </c>
      <c r="C43" s="227" t="s">
        <v>200</v>
      </c>
      <c r="D43" s="227">
        <v>12</v>
      </c>
      <c r="E43" s="249"/>
      <c r="F43" s="234">
        <f t="shared" ref="F43:F47" si="0">+D43*E43</f>
        <v>0</v>
      </c>
    </row>
    <row r="44" spans="1:6">
      <c r="B44" s="240" t="s">
        <v>254</v>
      </c>
      <c r="C44" s="227" t="s">
        <v>200</v>
      </c>
      <c r="D44" s="227">
        <v>14</v>
      </c>
      <c r="E44" s="249"/>
      <c r="F44" s="234">
        <f t="shared" si="0"/>
        <v>0</v>
      </c>
    </row>
    <row r="45" spans="1:6">
      <c r="B45" s="240" t="s">
        <v>362</v>
      </c>
      <c r="C45" s="227" t="s">
        <v>200</v>
      </c>
      <c r="D45" s="227">
        <v>42</v>
      </c>
      <c r="E45" s="249"/>
      <c r="F45" s="234">
        <f t="shared" si="0"/>
        <v>0</v>
      </c>
    </row>
    <row r="46" spans="1:6">
      <c r="B46" s="240" t="s">
        <v>256</v>
      </c>
      <c r="C46" s="227" t="s">
        <v>200</v>
      </c>
      <c r="D46" s="227">
        <v>8</v>
      </c>
      <c r="E46" s="249"/>
      <c r="F46" s="234">
        <f t="shared" si="0"/>
        <v>0</v>
      </c>
    </row>
    <row r="47" spans="1:6">
      <c r="B47" s="240" t="s">
        <v>351</v>
      </c>
      <c r="C47" s="227" t="s">
        <v>200</v>
      </c>
      <c r="D47" s="227">
        <v>14</v>
      </c>
      <c r="E47" s="249"/>
      <c r="F47" s="234">
        <f t="shared" si="0"/>
        <v>0</v>
      </c>
    </row>
    <row r="50" spans="1:6" ht="28.5">
      <c r="A50" s="239" t="s">
        <v>211</v>
      </c>
      <c r="B50" s="240" t="s">
        <v>363</v>
      </c>
    </row>
    <row r="51" spans="1:6">
      <c r="B51" s="240" t="s">
        <v>362</v>
      </c>
      <c r="C51" s="227" t="s">
        <v>1</v>
      </c>
      <c r="D51" s="227">
        <v>12</v>
      </c>
      <c r="E51" s="250"/>
      <c r="F51" s="234">
        <f t="shared" ref="F51:F52" si="1">+D51*E51</f>
        <v>0</v>
      </c>
    </row>
    <row r="52" spans="1:6">
      <c r="B52" s="240" t="s">
        <v>256</v>
      </c>
      <c r="C52" s="227" t="s">
        <v>1</v>
      </c>
      <c r="D52" s="227">
        <v>2</v>
      </c>
      <c r="E52" s="250"/>
      <c r="F52" s="234">
        <f t="shared" si="1"/>
        <v>0</v>
      </c>
    </row>
    <row r="55" spans="1:6" ht="71.25">
      <c r="A55" s="239" t="s">
        <v>212</v>
      </c>
      <c r="B55" s="240" t="s">
        <v>364</v>
      </c>
    </row>
    <row r="56" spans="1:6" ht="28.5">
      <c r="B56" s="240" t="s">
        <v>365</v>
      </c>
      <c r="C56" s="227" t="s">
        <v>1</v>
      </c>
      <c r="D56" s="227">
        <v>2</v>
      </c>
      <c r="E56" s="250"/>
      <c r="F56" s="234">
        <f t="shared" ref="F56:F58" si="2">+D56*E56</f>
        <v>0</v>
      </c>
    </row>
    <row r="57" spans="1:6" ht="28.5">
      <c r="B57" s="240" t="s">
        <v>366</v>
      </c>
      <c r="C57" s="227" t="s">
        <v>1</v>
      </c>
      <c r="D57" s="227">
        <v>2</v>
      </c>
      <c r="E57" s="250"/>
      <c r="F57" s="234">
        <f t="shared" si="2"/>
        <v>0</v>
      </c>
    </row>
    <row r="58" spans="1:6" ht="28.5">
      <c r="B58" s="240" t="s">
        <v>367</v>
      </c>
      <c r="C58" s="227" t="s">
        <v>1</v>
      </c>
      <c r="D58" s="227">
        <v>2</v>
      </c>
      <c r="E58" s="250"/>
      <c r="F58" s="234">
        <f t="shared" si="2"/>
        <v>0</v>
      </c>
    </row>
    <row r="61" spans="1:6" ht="42.75">
      <c r="A61" s="239" t="s">
        <v>213</v>
      </c>
      <c r="B61" s="240" t="s">
        <v>368</v>
      </c>
    </row>
    <row r="62" spans="1:6">
      <c r="B62" s="240" t="s">
        <v>52</v>
      </c>
      <c r="C62" s="227" t="s">
        <v>1</v>
      </c>
      <c r="D62" s="227">
        <v>4</v>
      </c>
      <c r="E62" s="250"/>
      <c r="F62" s="234">
        <f t="shared" ref="F62:F63" si="3">+D62*E62</f>
        <v>0</v>
      </c>
    </row>
    <row r="63" spans="1:6">
      <c r="B63" s="240" t="s">
        <v>351</v>
      </c>
      <c r="C63" s="227" t="s">
        <v>1</v>
      </c>
      <c r="D63" s="227">
        <v>2</v>
      </c>
      <c r="E63" s="250"/>
      <c r="F63" s="234">
        <f t="shared" si="3"/>
        <v>0</v>
      </c>
    </row>
    <row r="65" spans="1:6" ht="85.5">
      <c r="A65" s="239" t="s">
        <v>214</v>
      </c>
      <c r="B65" s="240" t="s">
        <v>369</v>
      </c>
      <c r="C65" s="227" t="s">
        <v>1</v>
      </c>
      <c r="D65" s="227">
        <v>2</v>
      </c>
      <c r="E65" s="250"/>
      <c r="F65" s="234">
        <f>+D65*E65</f>
        <v>0</v>
      </c>
    </row>
    <row r="67" spans="1:6">
      <c r="B67" s="239"/>
    </row>
    <row r="68" spans="1:6" ht="71.25">
      <c r="A68" s="239" t="s">
        <v>215</v>
      </c>
      <c r="B68" s="240" t="s">
        <v>370</v>
      </c>
    </row>
    <row r="69" spans="1:6">
      <c r="B69" s="240" t="s">
        <v>371</v>
      </c>
      <c r="C69" s="227" t="s">
        <v>359</v>
      </c>
      <c r="D69" s="227">
        <v>4</v>
      </c>
      <c r="E69" s="250"/>
      <c r="F69" s="234">
        <f t="shared" ref="F69:F73" si="4">+D69*E69</f>
        <v>0</v>
      </c>
    </row>
    <row r="70" spans="1:6">
      <c r="B70" s="240" t="s">
        <v>372</v>
      </c>
      <c r="C70" s="227" t="s">
        <v>359</v>
      </c>
      <c r="D70" s="227">
        <v>7</v>
      </c>
      <c r="E70" s="250"/>
      <c r="F70" s="234">
        <f t="shared" si="4"/>
        <v>0</v>
      </c>
    </row>
    <row r="71" spans="1:6">
      <c r="B71" s="240" t="s">
        <v>373</v>
      </c>
      <c r="C71" s="227" t="s">
        <v>359</v>
      </c>
      <c r="D71" s="227">
        <v>26</v>
      </c>
      <c r="E71" s="250"/>
      <c r="F71" s="234">
        <f t="shared" si="4"/>
        <v>0</v>
      </c>
    </row>
    <row r="72" spans="1:6">
      <c r="B72" s="240" t="s">
        <v>374</v>
      </c>
      <c r="C72" s="227" t="s">
        <v>359</v>
      </c>
      <c r="D72" s="227">
        <v>5</v>
      </c>
      <c r="E72" s="250"/>
      <c r="F72" s="234">
        <f t="shared" si="4"/>
        <v>0</v>
      </c>
    </row>
    <row r="73" spans="1:6">
      <c r="B73" s="240" t="s">
        <v>375</v>
      </c>
      <c r="C73" s="227" t="s">
        <v>359</v>
      </c>
      <c r="D73" s="227">
        <v>12</v>
      </c>
      <c r="E73" s="250"/>
      <c r="F73" s="234">
        <f t="shared" si="4"/>
        <v>0</v>
      </c>
    </row>
    <row r="76" spans="1:6" ht="242.25">
      <c r="A76" s="239" t="s">
        <v>245</v>
      </c>
      <c r="B76" s="240" t="s">
        <v>376</v>
      </c>
    </row>
    <row r="77" spans="1:6">
      <c r="B77" s="240" t="s">
        <v>254</v>
      </c>
      <c r="C77" s="227" t="s">
        <v>1</v>
      </c>
      <c r="D77" s="227">
        <v>2</v>
      </c>
      <c r="E77" s="250"/>
      <c r="F77" s="234">
        <f t="shared" ref="F77:F79" si="5">+D77*E77</f>
        <v>0</v>
      </c>
    </row>
    <row r="78" spans="1:6">
      <c r="B78" s="240" t="s">
        <v>256</v>
      </c>
      <c r="C78" s="227" t="s">
        <v>1</v>
      </c>
      <c r="D78" s="227">
        <v>4</v>
      </c>
      <c r="E78" s="250"/>
      <c r="F78" s="234">
        <f t="shared" si="5"/>
        <v>0</v>
      </c>
    </row>
    <row r="79" spans="1:6">
      <c r="B79" s="240" t="s">
        <v>377</v>
      </c>
      <c r="C79" s="227" t="s">
        <v>1</v>
      </c>
      <c r="D79" s="227">
        <v>2</v>
      </c>
      <c r="E79" s="250"/>
      <c r="F79" s="234">
        <f t="shared" si="5"/>
        <v>0</v>
      </c>
    </row>
    <row r="82" spans="1:6" ht="85.5">
      <c r="A82" s="239" t="s">
        <v>216</v>
      </c>
      <c r="B82" s="240" t="s">
        <v>378</v>
      </c>
    </row>
    <row r="83" spans="1:6">
      <c r="B83" s="240" t="s">
        <v>51</v>
      </c>
      <c r="C83" s="227" t="s">
        <v>1</v>
      </c>
      <c r="D83" s="227">
        <v>4</v>
      </c>
      <c r="E83" s="250"/>
      <c r="F83" s="234">
        <f t="shared" ref="F83:F87" si="6">+D83*E83</f>
        <v>0</v>
      </c>
    </row>
    <row r="84" spans="1:6">
      <c r="B84" s="240" t="s">
        <v>84</v>
      </c>
      <c r="C84" s="227" t="s">
        <v>1</v>
      </c>
      <c r="D84" s="227">
        <v>8</v>
      </c>
      <c r="E84" s="250"/>
      <c r="F84" s="234">
        <f t="shared" si="6"/>
        <v>0</v>
      </c>
    </row>
    <row r="85" spans="1:6">
      <c r="B85" s="240" t="s">
        <v>52</v>
      </c>
      <c r="C85" s="227" t="s">
        <v>1</v>
      </c>
      <c r="D85" s="227">
        <v>2</v>
      </c>
      <c r="E85" s="250"/>
      <c r="F85" s="234">
        <f t="shared" si="6"/>
        <v>0</v>
      </c>
    </row>
    <row r="86" spans="1:6">
      <c r="B86" s="240" t="s">
        <v>254</v>
      </c>
      <c r="C86" s="227" t="s">
        <v>1</v>
      </c>
      <c r="D86" s="227">
        <v>4</v>
      </c>
      <c r="E86" s="250"/>
      <c r="F86" s="234">
        <f t="shared" si="6"/>
        <v>0</v>
      </c>
    </row>
    <row r="87" spans="1:6">
      <c r="B87" s="240" t="s">
        <v>256</v>
      </c>
      <c r="C87" s="227" t="s">
        <v>1</v>
      </c>
      <c r="D87" s="227">
        <v>2</v>
      </c>
      <c r="E87" s="250"/>
      <c r="F87" s="234">
        <f t="shared" si="6"/>
        <v>0</v>
      </c>
    </row>
    <row r="90" spans="1:6" ht="57">
      <c r="A90" s="239" t="s">
        <v>217</v>
      </c>
      <c r="B90" s="240" t="s">
        <v>379</v>
      </c>
      <c r="C90" s="227" t="s">
        <v>1</v>
      </c>
      <c r="D90" s="227">
        <v>4</v>
      </c>
      <c r="E90" s="250"/>
      <c r="F90" s="234">
        <f>+D90*E90</f>
        <v>0</v>
      </c>
    </row>
    <row r="91" spans="1:6">
      <c r="B91" s="239"/>
    </row>
    <row r="92" spans="1:6" s="227" customFormat="1">
      <c r="A92" s="239"/>
      <c r="B92" s="239"/>
      <c r="F92" s="241"/>
    </row>
    <row r="93" spans="1:6" ht="28.5">
      <c r="A93" s="239" t="s">
        <v>218</v>
      </c>
      <c r="B93" s="240" t="s">
        <v>380</v>
      </c>
      <c r="C93" s="227" t="s">
        <v>359</v>
      </c>
      <c r="D93" s="227">
        <v>22</v>
      </c>
      <c r="E93" s="250"/>
      <c r="F93" s="234">
        <f>+D93*E93</f>
        <v>0</v>
      </c>
    </row>
    <row r="95" spans="1:6" s="227" customFormat="1">
      <c r="A95" s="239"/>
      <c r="B95" s="240"/>
      <c r="F95" s="241"/>
    </row>
    <row r="96" spans="1:6" s="227" customFormat="1" ht="42.75">
      <c r="A96" s="239" t="s">
        <v>219</v>
      </c>
      <c r="B96" s="240" t="s">
        <v>381</v>
      </c>
      <c r="C96" s="227" t="s">
        <v>359</v>
      </c>
      <c r="D96" s="227">
        <v>1</v>
      </c>
      <c r="E96" s="250"/>
      <c r="F96" s="234">
        <f>+D96*E96</f>
        <v>0</v>
      </c>
    </row>
    <row r="97" spans="1:6" s="227" customFormat="1">
      <c r="A97" s="239"/>
      <c r="B97" s="240"/>
      <c r="F97" s="241"/>
    </row>
    <row r="98" spans="1:6" s="227" customFormat="1">
      <c r="A98" s="239"/>
      <c r="B98" s="240"/>
      <c r="F98" s="241"/>
    </row>
    <row r="99" spans="1:6" ht="28.5">
      <c r="A99" s="239" t="s">
        <v>220</v>
      </c>
      <c r="B99" s="240" t="s">
        <v>382</v>
      </c>
      <c r="C99" s="227" t="s">
        <v>1</v>
      </c>
      <c r="D99" s="227">
        <v>46</v>
      </c>
      <c r="E99" s="250"/>
      <c r="F99" s="234">
        <f>+D99*E99</f>
        <v>0</v>
      </c>
    </row>
    <row r="102" spans="1:6" ht="42.75">
      <c r="A102" s="239" t="s">
        <v>221</v>
      </c>
      <c r="B102" s="240" t="s">
        <v>383</v>
      </c>
      <c r="C102" s="227" t="s">
        <v>22</v>
      </c>
      <c r="D102" s="227">
        <v>4</v>
      </c>
      <c r="E102" s="250"/>
      <c r="F102" s="234">
        <f>+D102*E102</f>
        <v>0</v>
      </c>
    </row>
    <row r="105" spans="1:6" ht="42.75">
      <c r="B105" s="242" t="s">
        <v>384</v>
      </c>
    </row>
    <row r="107" spans="1:6" ht="42.75">
      <c r="A107" s="239" t="s">
        <v>222</v>
      </c>
      <c r="B107" s="240" t="s">
        <v>385</v>
      </c>
    </row>
    <row r="108" spans="1:6">
      <c r="B108" s="240" t="s">
        <v>351</v>
      </c>
      <c r="C108" s="227" t="s">
        <v>1</v>
      </c>
      <c r="D108" s="227">
        <v>2</v>
      </c>
      <c r="E108" s="250"/>
      <c r="F108" s="234">
        <f>+D108*E108</f>
        <v>0</v>
      </c>
    </row>
    <row r="110" spans="1:6" ht="42.75">
      <c r="A110" s="239" t="s">
        <v>223</v>
      </c>
      <c r="B110" s="240" t="s">
        <v>386</v>
      </c>
    </row>
    <row r="111" spans="1:6">
      <c r="B111" s="240" t="s">
        <v>357</v>
      </c>
      <c r="C111" s="227" t="s">
        <v>1</v>
      </c>
      <c r="D111" s="227">
        <v>2</v>
      </c>
      <c r="E111" s="250"/>
      <c r="F111" s="234">
        <f>+D111*E111</f>
        <v>0</v>
      </c>
    </row>
    <row r="112" spans="1:6">
      <c r="F112" s="234"/>
    </row>
    <row r="113" spans="1:6" ht="42.75">
      <c r="A113" s="239" t="s">
        <v>223</v>
      </c>
      <c r="B113" s="223" t="s">
        <v>296</v>
      </c>
    </row>
    <row r="114" spans="1:6">
      <c r="C114" s="243">
        <v>0.1</v>
      </c>
      <c r="F114" s="142">
        <f>SUM(F19:F111)*C114</f>
        <v>0</v>
      </c>
    </row>
    <row r="115" spans="1:6">
      <c r="A115" s="244"/>
      <c r="B115" s="245"/>
      <c r="C115" s="246"/>
      <c r="D115" s="246"/>
      <c r="E115" s="246"/>
      <c r="F115" s="247"/>
    </row>
    <row r="117" spans="1:6" ht="15">
      <c r="A117" s="228" t="s">
        <v>340</v>
      </c>
      <c r="B117" s="229" t="s">
        <v>387</v>
      </c>
      <c r="C117" s="230"/>
      <c r="D117" s="230"/>
      <c r="E117" s="230"/>
      <c r="F117" s="231">
        <f>SUM(F19:F114)</f>
        <v>0</v>
      </c>
    </row>
    <row r="118" spans="1:6" hidden="1"/>
  </sheetData>
  <sheetProtection password="CF65"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rowBreaks count="1" manualBreakCount="1">
    <brk id="11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2"/>
  <sheetViews>
    <sheetView zoomScale="85" zoomScaleNormal="85" zoomScaleSheetLayoutView="100" workbookViewId="0">
      <selection activeCell="E8" sqref="E8"/>
    </sheetView>
  </sheetViews>
  <sheetFormatPr defaultColWidth="10.28515625" defaultRowHeight="14.25"/>
  <cols>
    <col min="1" max="1" width="8.85546875" style="160" customWidth="1"/>
    <col min="2" max="2" width="49.28515625" style="161" customWidth="1"/>
    <col min="3" max="3" width="6.42578125" style="152" customWidth="1"/>
    <col min="4" max="4" width="6.7109375" style="152" customWidth="1"/>
    <col min="5" max="5" width="10.28515625" style="152" customWidth="1"/>
    <col min="6" max="6" width="11" style="162" customWidth="1"/>
    <col min="7" max="16384" width="10.28515625" style="161"/>
  </cols>
  <sheetData>
    <row r="1" spans="1:6" s="167" customFormat="1" ht="22.5">
      <c r="A1" s="153" t="s">
        <v>329</v>
      </c>
      <c r="B1" s="154" t="s">
        <v>330</v>
      </c>
      <c r="C1" s="154" t="s">
        <v>331</v>
      </c>
      <c r="D1" s="154" t="s">
        <v>332</v>
      </c>
      <c r="E1" s="154" t="s">
        <v>333</v>
      </c>
      <c r="F1" s="155" t="s">
        <v>334</v>
      </c>
    </row>
    <row r="3" spans="1:6" s="157" customFormat="1" ht="15">
      <c r="A3" s="156" t="s">
        <v>389</v>
      </c>
      <c r="B3" s="157" t="s">
        <v>390</v>
      </c>
      <c r="C3" s="151"/>
      <c r="D3" s="151"/>
      <c r="E3" s="151"/>
      <c r="F3" s="158"/>
    </row>
    <row r="4" spans="1:6">
      <c r="A4" s="160" t="s">
        <v>196</v>
      </c>
    </row>
    <row r="5" spans="1:6">
      <c r="A5" s="160" t="s">
        <v>199</v>
      </c>
      <c r="B5" s="161" t="s">
        <v>392</v>
      </c>
      <c r="C5" s="152" t="s">
        <v>22</v>
      </c>
      <c r="D5" s="152">
        <v>1</v>
      </c>
      <c r="E5" s="250"/>
      <c r="F5" s="162">
        <f>+D5*E5</f>
        <v>0</v>
      </c>
    </row>
    <row r="8" spans="1:6" ht="42.75">
      <c r="A8" s="160" t="s">
        <v>201</v>
      </c>
      <c r="B8" s="161" t="s">
        <v>393</v>
      </c>
      <c r="C8" s="152" t="s">
        <v>22</v>
      </c>
      <c r="D8" s="152">
        <v>2</v>
      </c>
      <c r="E8" s="250"/>
      <c r="F8" s="162">
        <f>+D8*E8</f>
        <v>0</v>
      </c>
    </row>
    <row r="11" spans="1:6" ht="28.5">
      <c r="A11" s="160" t="s">
        <v>202</v>
      </c>
      <c r="B11" s="161" t="s">
        <v>394</v>
      </c>
      <c r="C11" s="152" t="s">
        <v>22</v>
      </c>
      <c r="D11" s="152">
        <v>15</v>
      </c>
      <c r="E11" s="250"/>
      <c r="F11" s="162">
        <f>+D11*E11</f>
        <v>0</v>
      </c>
    </row>
    <row r="14" spans="1:6">
      <c r="A14" s="160" t="s">
        <v>204</v>
      </c>
      <c r="B14" s="161" t="s">
        <v>395</v>
      </c>
      <c r="C14" s="152" t="s">
        <v>22</v>
      </c>
      <c r="D14" s="152">
        <v>1</v>
      </c>
      <c r="E14" s="250"/>
      <c r="F14" s="162">
        <f>+D14*E14</f>
        <v>0</v>
      </c>
    </row>
    <row r="18" spans="1:6">
      <c r="A18" s="160" t="s">
        <v>206</v>
      </c>
      <c r="B18" s="161" t="s">
        <v>396</v>
      </c>
    </row>
    <row r="19" spans="1:6">
      <c r="B19" s="168" t="s">
        <v>397</v>
      </c>
    </row>
    <row r="20" spans="1:6">
      <c r="B20" s="168" t="s">
        <v>398</v>
      </c>
    </row>
    <row r="21" spans="1:6" ht="28.5">
      <c r="B21" s="168" t="s">
        <v>399</v>
      </c>
      <c r="C21" s="152" t="s">
        <v>22</v>
      </c>
      <c r="D21" s="152">
        <v>1</v>
      </c>
      <c r="E21" s="250"/>
      <c r="F21" s="162">
        <f>+D21*E21</f>
        <v>0</v>
      </c>
    </row>
    <row r="24" spans="1:6">
      <c r="A24" s="160" t="s">
        <v>207</v>
      </c>
      <c r="B24" s="161" t="s">
        <v>400</v>
      </c>
      <c r="C24" s="152" t="s">
        <v>22</v>
      </c>
      <c r="D24" s="152">
        <v>1</v>
      </c>
      <c r="E24" s="250"/>
      <c r="F24" s="162">
        <f>+D24*E24</f>
        <v>0</v>
      </c>
    </row>
    <row r="27" spans="1:6">
      <c r="A27" s="160" t="s">
        <v>209</v>
      </c>
      <c r="B27" s="161" t="s">
        <v>401</v>
      </c>
      <c r="C27" s="152" t="s">
        <v>22</v>
      </c>
      <c r="D27" s="152">
        <v>1</v>
      </c>
      <c r="E27" s="250"/>
      <c r="F27" s="162">
        <f>+D27*E27</f>
        <v>0</v>
      </c>
    </row>
    <row r="29" spans="1:6">
      <c r="A29" s="160" t="s">
        <v>210</v>
      </c>
      <c r="B29" s="161" t="s">
        <v>388</v>
      </c>
      <c r="C29" s="152" t="s">
        <v>22</v>
      </c>
      <c r="D29" s="152">
        <v>1</v>
      </c>
      <c r="E29" s="250"/>
      <c r="F29" s="162">
        <f>+D29*E29</f>
        <v>0</v>
      </c>
    </row>
    <row r="30" spans="1:6">
      <c r="A30" s="163"/>
      <c r="B30" s="164"/>
      <c r="C30" s="165"/>
      <c r="D30" s="165"/>
      <c r="E30" s="165"/>
      <c r="F30" s="166"/>
    </row>
    <row r="32" spans="1:6" s="157" customFormat="1" ht="15">
      <c r="A32" s="159" t="s">
        <v>389</v>
      </c>
      <c r="B32" s="157" t="s">
        <v>387</v>
      </c>
      <c r="C32" s="151"/>
      <c r="D32" s="151"/>
      <c r="E32" s="151"/>
      <c r="F32" s="158">
        <f>SUM(F5:F29)</f>
        <v>0</v>
      </c>
    </row>
  </sheetData>
  <sheetProtection algorithmName="SHA-512" hashValue="6CbCws6wbzHKCxuFhEhvIcZW+/hj3CfhyGYgFxJKDqdYs7RDj6g4wcugs17O0Zim1zNigUN0lA9GgjolHRbZJw==" saltValue="EX3MjIXyuNgxWD9VNnbpzg=="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B35"/>
  <sheetViews>
    <sheetView topLeftCell="A11" zoomScaleNormal="100" zoomScaleSheetLayoutView="100" workbookViewId="0">
      <selection activeCell="B22" sqref="B22"/>
    </sheetView>
  </sheetViews>
  <sheetFormatPr defaultColWidth="11.140625" defaultRowHeight="14.25"/>
  <cols>
    <col min="1" max="1" width="8" style="152" customWidth="1"/>
    <col min="2" max="2" width="57.85546875" style="152" customWidth="1"/>
    <col min="3" max="3" width="6.42578125" style="152" customWidth="1"/>
    <col min="4" max="4" width="7.5703125" style="152" customWidth="1"/>
    <col min="5" max="6" width="9.85546875" style="152" customWidth="1"/>
    <col min="7" max="8" width="11.140625" style="152" customWidth="1"/>
    <col min="9" max="16384" width="11.140625" style="152"/>
  </cols>
  <sheetData>
    <row r="2" spans="1:2" s="151" customFormat="1" ht="15">
      <c r="A2" s="150" t="s">
        <v>297</v>
      </c>
      <c r="B2" s="151" t="s">
        <v>298</v>
      </c>
    </row>
    <row r="3" spans="1:2" s="151" customFormat="1" ht="15"/>
    <row r="4" spans="1:2" s="151" customFormat="1" ht="15">
      <c r="B4" s="151" t="s">
        <v>299</v>
      </c>
    </row>
    <row r="6" spans="1:2" ht="57">
      <c r="B6" s="152" t="s">
        <v>300</v>
      </c>
    </row>
    <row r="7" spans="1:2" ht="242.25">
      <c r="B7" s="152" t="s">
        <v>301</v>
      </c>
    </row>
    <row r="8" spans="1:2" ht="42.75">
      <c r="B8" s="152" t="s">
        <v>302</v>
      </c>
    </row>
    <row r="9" spans="1:2" ht="28.5">
      <c r="B9" s="152" t="s">
        <v>303</v>
      </c>
    </row>
    <row r="10" spans="1:2" ht="129" customHeight="1">
      <c r="B10" s="152" t="s">
        <v>304</v>
      </c>
    </row>
    <row r="12" spans="1:2">
      <c r="B12" s="152" t="s">
        <v>305</v>
      </c>
    </row>
    <row r="13" spans="1:2">
      <c r="B13" s="152" t="s">
        <v>306</v>
      </c>
    </row>
    <row r="14" spans="1:2">
      <c r="B14" s="152" t="s">
        <v>307</v>
      </c>
    </row>
    <row r="15" spans="1:2" ht="28.5">
      <c r="B15" s="152" t="s">
        <v>308</v>
      </c>
    </row>
    <row r="16" spans="1:2">
      <c r="B16" s="152" t="s">
        <v>309</v>
      </c>
    </row>
    <row r="17" spans="2:2" ht="28.5">
      <c r="B17" s="152" t="s">
        <v>310</v>
      </c>
    </row>
    <row r="18" spans="2:2" ht="28.5">
      <c r="B18" s="152" t="s">
        <v>311</v>
      </c>
    </row>
    <row r="19" spans="2:2">
      <c r="B19" s="152" t="s">
        <v>312</v>
      </c>
    </row>
    <row r="20" spans="2:2" ht="28.5">
      <c r="B20" s="152" t="s">
        <v>313</v>
      </c>
    </row>
    <row r="21" spans="2:2" ht="28.5">
      <c r="B21" s="152" t="s">
        <v>314</v>
      </c>
    </row>
    <row r="22" spans="2:2" ht="28.5">
      <c r="B22" s="152" t="s">
        <v>315</v>
      </c>
    </row>
    <row r="23" spans="2:2" ht="28.5">
      <c r="B23" s="152" t="s">
        <v>316</v>
      </c>
    </row>
    <row r="24" spans="2:2" ht="57">
      <c r="B24" s="152" t="s">
        <v>317</v>
      </c>
    </row>
    <row r="25" spans="2:2">
      <c r="B25" s="152" t="s">
        <v>318</v>
      </c>
    </row>
    <row r="26" spans="2:2" ht="28.5">
      <c r="B26" s="152" t="s">
        <v>319</v>
      </c>
    </row>
    <row r="27" spans="2:2">
      <c r="B27" s="152" t="s">
        <v>320</v>
      </c>
    </row>
    <row r="28" spans="2:2" ht="28.5">
      <c r="B28" s="152" t="s">
        <v>321</v>
      </c>
    </row>
    <row r="29" spans="2:2" ht="28.5">
      <c r="B29" s="152" t="s">
        <v>322</v>
      </c>
    </row>
    <row r="30" spans="2:2" ht="28.5">
      <c r="B30" s="152" t="s">
        <v>323</v>
      </c>
    </row>
    <row r="31" spans="2:2" ht="28.5">
      <c r="B31" s="152" t="s">
        <v>324</v>
      </c>
    </row>
    <row r="32" spans="2:2" ht="28.5">
      <c r="B32" s="152" t="s">
        <v>325</v>
      </c>
    </row>
    <row r="33" spans="2:2">
      <c r="B33" s="152" t="s">
        <v>326</v>
      </c>
    </row>
    <row r="34" spans="2:2" ht="42.75">
      <c r="B34" s="152" t="s">
        <v>327</v>
      </c>
    </row>
    <row r="35" spans="2:2" ht="28.5">
      <c r="B35" s="152" t="s">
        <v>328</v>
      </c>
    </row>
  </sheetData>
  <sheetProtection algorithmName="SHA-512" hashValue="iydIzkdpis18IYaWH5Q8xJYMkL3os21rw7+MiESutLpolWVftyYOH/WEk2Ve7FoABzSQkbHyVZDHn/EfD+zMww==" saltValue="E8fBwCbMtppx2JumWH2Ah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68"/>
  <sheetViews>
    <sheetView zoomScale="85" zoomScaleNormal="85" zoomScaleSheetLayoutView="118" workbookViewId="0">
      <selection activeCell="B15" sqref="B15"/>
    </sheetView>
  </sheetViews>
  <sheetFormatPr defaultRowHeight="16.5"/>
  <cols>
    <col min="1" max="1" width="9.140625" style="169"/>
    <col min="2" max="2" width="58.85546875" style="169" customWidth="1"/>
    <col min="3" max="3" width="17.28515625" style="169" customWidth="1"/>
    <col min="4" max="16384" width="9.140625" style="169"/>
  </cols>
  <sheetData>
    <row r="1" spans="1:3">
      <c r="B1" s="170" t="s">
        <v>402</v>
      </c>
    </row>
    <row r="2" spans="1:3">
      <c r="B2" s="171"/>
    </row>
    <row r="3" spans="1:3">
      <c r="B3" s="172" t="s">
        <v>403</v>
      </c>
    </row>
    <row r="4" spans="1:3">
      <c r="B4" s="173"/>
    </row>
    <row r="5" spans="1:3">
      <c r="A5" s="174" t="s">
        <v>404</v>
      </c>
      <c r="B5" s="189" t="str">
        <f>'[3]VROČEVOD - ZU IN NO'!B2</f>
        <v>RAZVOD VROČEVODA - ZUNANJI IN NOTRANJI</v>
      </c>
      <c r="C5" s="175">
        <f>'VROČEVOD - ZU IN NO'!F248</f>
        <v>0</v>
      </c>
    </row>
    <row r="6" spans="1:3">
      <c r="A6" s="174"/>
      <c r="B6" s="189" t="s">
        <v>571</v>
      </c>
      <c r="C6" s="176"/>
    </row>
    <row r="7" spans="1:3">
      <c r="B7" s="173"/>
    </row>
    <row r="8" spans="1:3">
      <c r="B8" s="177" t="s">
        <v>405</v>
      </c>
      <c r="C8" s="178">
        <f>SUM(C5:C5)</f>
        <v>0</v>
      </c>
    </row>
    <row r="10" spans="1:3">
      <c r="B10" s="179" t="s">
        <v>406</v>
      </c>
    </row>
    <row r="12" spans="1:3">
      <c r="B12" s="180" t="s">
        <v>407</v>
      </c>
    </row>
    <row r="13" spans="1:3">
      <c r="B13" s="180"/>
    </row>
    <row r="14" spans="1:3" ht="29.45" customHeight="1">
      <c r="B14" s="181" t="s">
        <v>408</v>
      </c>
    </row>
    <row r="15" spans="1:3">
      <c r="B15" s="181"/>
    </row>
    <row r="16" spans="1:3" ht="120" customHeight="1">
      <c r="B16" s="181" t="s">
        <v>409</v>
      </c>
    </row>
    <row r="17" spans="2:2">
      <c r="B17" s="181"/>
    </row>
    <row r="18" spans="2:2" ht="24.6" customHeight="1">
      <c r="B18" s="181" t="s">
        <v>410</v>
      </c>
    </row>
    <row r="19" spans="2:2">
      <c r="B19" s="181"/>
    </row>
    <row r="20" spans="2:2" ht="41.45" customHeight="1">
      <c r="B20" s="181" t="s">
        <v>411</v>
      </c>
    </row>
    <row r="21" spans="2:2">
      <c r="B21" s="181"/>
    </row>
    <row r="22" spans="2:2" ht="43.35" customHeight="1">
      <c r="B22" s="181" t="s">
        <v>412</v>
      </c>
    </row>
    <row r="23" spans="2:2">
      <c r="B23" s="181"/>
    </row>
    <row r="24" spans="2:2" ht="27.6" customHeight="1">
      <c r="B24" s="181" t="s">
        <v>413</v>
      </c>
    </row>
    <row r="25" spans="2:2">
      <c r="B25" s="180"/>
    </row>
    <row r="26" spans="2:2" ht="16.350000000000001" customHeight="1">
      <c r="B26" s="182" t="s">
        <v>414</v>
      </c>
    </row>
    <row r="27" spans="2:2">
      <c r="B27" s="182"/>
    </row>
    <row r="28" spans="2:2" ht="120.6" customHeight="1">
      <c r="B28" s="181" t="s">
        <v>415</v>
      </c>
    </row>
    <row r="29" spans="2:2">
      <c r="B29" s="183"/>
    </row>
    <row r="30" spans="2:2" ht="51">
      <c r="B30" s="181" t="s">
        <v>416</v>
      </c>
    </row>
    <row r="31" spans="2:2">
      <c r="B31" s="183"/>
    </row>
    <row r="32" spans="2:2" ht="76.5">
      <c r="B32" s="181" t="s">
        <v>417</v>
      </c>
    </row>
    <row r="33" spans="2:2">
      <c r="B33" s="183"/>
    </row>
    <row r="34" spans="2:2" ht="25.5">
      <c r="B34" s="181" t="s">
        <v>418</v>
      </c>
    </row>
    <row r="35" spans="2:2">
      <c r="B35" s="183"/>
    </row>
    <row r="36" spans="2:2" ht="63.75">
      <c r="B36" s="181" t="s">
        <v>419</v>
      </c>
    </row>
    <row r="37" spans="2:2">
      <c r="B37" s="183"/>
    </row>
    <row r="38" spans="2:2" ht="25.5">
      <c r="B38" s="181" t="s">
        <v>420</v>
      </c>
    </row>
    <row r="39" spans="2:2">
      <c r="B39" s="183"/>
    </row>
    <row r="40" spans="2:2" ht="103.5" customHeight="1">
      <c r="B40" s="181" t="s">
        <v>421</v>
      </c>
    </row>
    <row r="41" spans="2:2">
      <c r="B41" s="183"/>
    </row>
    <row r="42" spans="2:2" ht="102">
      <c r="B42" s="181" t="s">
        <v>422</v>
      </c>
    </row>
    <row r="43" spans="2:2">
      <c r="B43" s="181"/>
    </row>
    <row r="44" spans="2:2" ht="63.75">
      <c r="B44" s="181" t="s">
        <v>423</v>
      </c>
    </row>
    <row r="45" spans="2:2">
      <c r="B45" s="181"/>
    </row>
    <row r="46" spans="2:2" ht="25.5">
      <c r="B46" s="181" t="s">
        <v>424</v>
      </c>
    </row>
    <row r="47" spans="2:2">
      <c r="B47" s="181"/>
    </row>
    <row r="48" spans="2:2" ht="25.5">
      <c r="B48" s="181" t="s">
        <v>425</v>
      </c>
    </row>
    <row r="49" spans="2:2">
      <c r="B49" s="183"/>
    </row>
    <row r="50" spans="2:2" ht="51">
      <c r="B50" s="181" t="s">
        <v>426</v>
      </c>
    </row>
    <row r="51" spans="2:2">
      <c r="B51" s="183"/>
    </row>
    <row r="52" spans="2:2" ht="38.25">
      <c r="B52" s="181" t="s">
        <v>427</v>
      </c>
    </row>
    <row r="53" spans="2:2">
      <c r="B53" s="183"/>
    </row>
    <row r="54" spans="2:2" ht="38.25">
      <c r="B54" s="181" t="s">
        <v>428</v>
      </c>
    </row>
    <row r="55" spans="2:2">
      <c r="B55" s="183"/>
    </row>
    <row r="56" spans="2:2" ht="25.5">
      <c r="B56" s="181" t="s">
        <v>429</v>
      </c>
    </row>
    <row r="57" spans="2:2">
      <c r="B57" s="183"/>
    </row>
    <row r="58" spans="2:2" ht="38.25">
      <c r="B58" s="181" t="s">
        <v>430</v>
      </c>
    </row>
    <row r="59" spans="2:2">
      <c r="B59" s="183"/>
    </row>
    <row r="60" spans="2:2" ht="38.25">
      <c r="B60" s="181" t="s">
        <v>431</v>
      </c>
    </row>
    <row r="61" spans="2:2">
      <c r="B61" s="183"/>
    </row>
    <row r="62" spans="2:2" ht="63.75">
      <c r="B62" s="181" t="s">
        <v>432</v>
      </c>
    </row>
    <row r="63" spans="2:2">
      <c r="B63" s="184"/>
    </row>
    <row r="64" spans="2:2" ht="38.25">
      <c r="B64" s="181" t="s">
        <v>433</v>
      </c>
    </row>
    <row r="66" spans="1:2">
      <c r="A66" s="185" t="s">
        <v>434</v>
      </c>
      <c r="B66" s="171"/>
    </row>
    <row r="67" spans="1:2">
      <c r="A67" s="186" t="s">
        <v>435</v>
      </c>
      <c r="B67" s="187"/>
    </row>
    <row r="68" spans="1:2">
      <c r="A68" s="188" t="s">
        <v>406</v>
      </c>
      <c r="B68" s="188"/>
    </row>
  </sheetData>
  <sheetProtection algorithmName="SHA-512" hashValue="GQfviD3PK6JP5/5XWKu/9o0Q5uLzGhpE66EO09ZT5zQK6vTOHupaveK6VJGIE0jadZiqAaeVS+rXp59qRW12hg==" saltValue="hovtKVtcbWunjabvXEz2Jg=="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343"/>
  <sheetViews>
    <sheetView topLeftCell="A13" zoomScaleNormal="100" zoomScaleSheetLayoutView="84" workbookViewId="0">
      <selection activeCell="O23" sqref="O23"/>
    </sheetView>
  </sheetViews>
  <sheetFormatPr defaultColWidth="10.140625" defaultRowHeight="12.75"/>
  <cols>
    <col min="1" max="1" width="4.7109375" style="341" customWidth="1"/>
    <col min="2" max="2" width="50.140625" style="338" customWidth="1"/>
    <col min="3" max="3" width="6.42578125" style="269" customWidth="1"/>
    <col min="4" max="4" width="7.5703125" style="269" customWidth="1"/>
    <col min="5" max="5" width="9.140625" style="281" customWidth="1"/>
    <col min="6" max="6" width="11.42578125" style="281" customWidth="1"/>
    <col min="7" max="16384" width="10.140625" style="281"/>
  </cols>
  <sheetData>
    <row r="1" spans="1:6" s="261" customFormat="1" ht="26.25" thickBot="1">
      <c r="A1" s="257" t="s">
        <v>436</v>
      </c>
      <c r="B1" s="258" t="s">
        <v>437</v>
      </c>
      <c r="C1" s="259" t="s">
        <v>331</v>
      </c>
      <c r="D1" s="259" t="s">
        <v>332</v>
      </c>
      <c r="E1" s="259" t="s">
        <v>438</v>
      </c>
      <c r="F1" s="260" t="s">
        <v>439</v>
      </c>
    </row>
    <row r="2" spans="1:6" s="266" customFormat="1">
      <c r="A2" s="262" t="s">
        <v>404</v>
      </c>
      <c r="B2" s="263" t="s">
        <v>446</v>
      </c>
      <c r="C2" s="264"/>
      <c r="D2" s="264"/>
      <c r="E2" s="265"/>
      <c r="F2" s="265"/>
    </row>
    <row r="3" spans="1:6" s="266" customFormat="1">
      <c r="A3" s="267"/>
      <c r="B3" s="268"/>
      <c r="C3" s="269"/>
      <c r="D3" s="269"/>
      <c r="E3" s="270"/>
      <c r="F3" s="270"/>
    </row>
    <row r="4" spans="1:6" s="266" customFormat="1" ht="25.5">
      <c r="A4" s="271"/>
      <c r="B4" s="268" t="s">
        <v>440</v>
      </c>
      <c r="C4" s="269"/>
      <c r="D4" s="269"/>
      <c r="E4" s="270"/>
      <c r="F4" s="270"/>
    </row>
    <row r="5" spans="1:6" s="266" customFormat="1" ht="153">
      <c r="A5" s="271"/>
      <c r="B5" s="268" t="s">
        <v>441</v>
      </c>
      <c r="C5" s="269"/>
      <c r="D5" s="269"/>
      <c r="E5" s="270"/>
      <c r="F5" s="270"/>
    </row>
    <row r="6" spans="1:6" s="266" customFormat="1" ht="102">
      <c r="A6" s="271"/>
      <c r="B6" s="268" t="s">
        <v>442</v>
      </c>
      <c r="C6" s="269"/>
      <c r="D6" s="269"/>
      <c r="E6" s="270"/>
      <c r="F6" s="270"/>
    </row>
    <row r="7" spans="1:6" s="266" customFormat="1" ht="26.25" thickBot="1">
      <c r="A7" s="272"/>
      <c r="B7" s="273" t="s">
        <v>443</v>
      </c>
      <c r="C7" s="274"/>
      <c r="D7" s="274"/>
      <c r="E7" s="275"/>
      <c r="F7" s="275"/>
    </row>
    <row r="8" spans="1:6" s="266" customFormat="1" ht="13.5">
      <c r="A8" s="271"/>
      <c r="B8" s="268"/>
      <c r="C8" s="269"/>
      <c r="D8" s="269"/>
      <c r="E8" s="270"/>
      <c r="F8" s="270"/>
    </row>
    <row r="9" spans="1:6" s="266" customFormat="1" ht="13.5">
      <c r="A9" s="271"/>
      <c r="B9" s="271" t="s">
        <v>447</v>
      </c>
      <c r="C9" s="276"/>
      <c r="D9" s="276"/>
      <c r="E9" s="276"/>
      <c r="F9" s="276"/>
    </row>
    <row r="10" spans="1:6" s="266" customFormat="1" ht="13.5">
      <c r="A10" s="271"/>
      <c r="B10" s="268"/>
      <c r="C10" s="269"/>
      <c r="D10" s="269"/>
      <c r="E10" s="270"/>
      <c r="F10" s="270"/>
    </row>
    <row r="11" spans="1:6" ht="51">
      <c r="A11" s="271">
        <f>COUNT($A$1:A10)+1</f>
        <v>1</v>
      </c>
      <c r="B11" s="277" t="s">
        <v>448</v>
      </c>
      <c r="C11" s="278"/>
      <c r="D11" s="279"/>
      <c r="E11" s="280"/>
      <c r="F11" s="280"/>
    </row>
    <row r="12" spans="1:6" ht="25.5">
      <c r="A12" s="271"/>
      <c r="B12" s="282" t="s">
        <v>449</v>
      </c>
      <c r="C12" s="278"/>
      <c r="D12" s="279"/>
      <c r="E12" s="280"/>
      <c r="F12" s="280"/>
    </row>
    <row r="13" spans="1:6" ht="13.5">
      <c r="A13" s="271"/>
      <c r="B13" s="283"/>
      <c r="C13" s="278" t="s">
        <v>22</v>
      </c>
      <c r="D13" s="279">
        <v>1</v>
      </c>
      <c r="E13" s="342"/>
      <c r="F13" s="280">
        <f>+E13*D13</f>
        <v>0</v>
      </c>
    </row>
    <row r="14" spans="1:6" ht="13.5">
      <c r="A14" s="271"/>
      <c r="B14" s="277"/>
      <c r="C14" s="278"/>
      <c r="D14" s="279"/>
      <c r="E14" s="280"/>
      <c r="F14" s="280"/>
    </row>
    <row r="15" spans="1:6" ht="222.6" customHeight="1">
      <c r="A15" s="271">
        <f>COUNT($A$1:A14)+1</f>
        <v>2</v>
      </c>
      <c r="B15" s="277" t="s">
        <v>450</v>
      </c>
      <c r="C15" s="278"/>
      <c r="D15" s="279"/>
      <c r="E15" s="280"/>
      <c r="F15" s="280"/>
    </row>
    <row r="16" spans="1:6" ht="102">
      <c r="A16" s="271"/>
      <c r="B16" s="277" t="s">
        <v>451</v>
      </c>
      <c r="C16" s="278"/>
      <c r="D16" s="279"/>
      <c r="E16" s="280"/>
      <c r="F16" s="280"/>
    </row>
    <row r="17" spans="1:6" ht="25.5">
      <c r="A17" s="271"/>
      <c r="B17" s="282" t="s">
        <v>452</v>
      </c>
      <c r="C17" s="278"/>
      <c r="D17" s="279"/>
      <c r="E17" s="280"/>
      <c r="F17" s="280"/>
    </row>
    <row r="18" spans="1:6" ht="13.5">
      <c r="A18" s="271"/>
      <c r="B18" s="283" t="s">
        <v>453</v>
      </c>
      <c r="C18" s="278" t="s">
        <v>200</v>
      </c>
      <c r="D18" s="279">
        <v>6</v>
      </c>
      <c r="E18" s="342"/>
      <c r="F18" s="280">
        <f>+E18*D18</f>
        <v>0</v>
      </c>
    </row>
    <row r="19" spans="1:6" ht="13.5">
      <c r="A19" s="271"/>
      <c r="B19" s="283" t="s">
        <v>454</v>
      </c>
      <c r="C19" s="278" t="s">
        <v>200</v>
      </c>
      <c r="D19" s="279">
        <v>310</v>
      </c>
      <c r="E19" s="342"/>
      <c r="F19" s="280">
        <f>+E19*D19</f>
        <v>0</v>
      </c>
    </row>
    <row r="20" spans="1:6" ht="13.5">
      <c r="A20" s="271"/>
      <c r="B20" s="283" t="s">
        <v>455</v>
      </c>
      <c r="C20" s="278" t="s">
        <v>200</v>
      </c>
      <c r="D20" s="279">
        <v>150</v>
      </c>
      <c r="E20" s="342"/>
      <c r="F20" s="280">
        <f>+E20*D20</f>
        <v>0</v>
      </c>
    </row>
    <row r="21" spans="1:6" ht="13.5">
      <c r="A21" s="271"/>
      <c r="B21" s="277"/>
      <c r="C21" s="278"/>
      <c r="D21" s="279"/>
      <c r="E21" s="280"/>
      <c r="F21" s="280"/>
    </row>
    <row r="22" spans="1:6" ht="89.25">
      <c r="A22" s="271">
        <f>COUNT($A$1:A21)+1</f>
        <v>3</v>
      </c>
      <c r="B22" s="277" t="s">
        <v>456</v>
      </c>
      <c r="C22" s="278"/>
      <c r="D22" s="279"/>
      <c r="E22" s="280"/>
      <c r="F22" s="280"/>
    </row>
    <row r="23" spans="1:6" ht="35.1" customHeight="1">
      <c r="A23" s="271"/>
      <c r="B23" s="282" t="s">
        <v>452</v>
      </c>
      <c r="C23" s="278"/>
      <c r="D23" s="279"/>
      <c r="E23" s="280"/>
      <c r="F23" s="280"/>
    </row>
    <row r="24" spans="1:6" ht="13.5">
      <c r="A24" s="271"/>
      <c r="B24" s="283" t="s">
        <v>457</v>
      </c>
      <c r="C24" s="278" t="s">
        <v>1</v>
      </c>
      <c r="D24" s="279">
        <v>4</v>
      </c>
      <c r="E24" s="342"/>
      <c r="F24" s="280">
        <f>+E24*D24</f>
        <v>0</v>
      </c>
    </row>
    <row r="25" spans="1:6" ht="13.5">
      <c r="A25" s="271"/>
      <c r="B25" s="277"/>
      <c r="C25" s="278"/>
      <c r="D25" s="279"/>
      <c r="E25" s="280"/>
      <c r="F25" s="280"/>
    </row>
    <row r="26" spans="1:6" ht="102">
      <c r="A26" s="271">
        <f>COUNT($A$1:A25)+1</f>
        <v>4</v>
      </c>
      <c r="B26" s="277" t="s">
        <v>458</v>
      </c>
      <c r="C26" s="278"/>
      <c r="D26" s="279"/>
      <c r="E26" s="280"/>
      <c r="F26" s="280"/>
    </row>
    <row r="27" spans="1:6" ht="25.5">
      <c r="A27" s="271"/>
      <c r="B27" s="282" t="s">
        <v>452</v>
      </c>
      <c r="C27" s="278"/>
      <c r="D27" s="279"/>
      <c r="E27" s="280"/>
      <c r="F27" s="280"/>
    </row>
    <row r="28" spans="1:6" ht="13.5">
      <c r="A28" s="271"/>
      <c r="B28" s="283" t="s">
        <v>459</v>
      </c>
      <c r="C28" s="278" t="s">
        <v>1</v>
      </c>
      <c r="D28" s="279">
        <v>4</v>
      </c>
      <c r="E28" s="342"/>
      <c r="F28" s="280">
        <f>+E28*D28</f>
        <v>0</v>
      </c>
    </row>
    <row r="29" spans="1:6" ht="13.5">
      <c r="A29" s="271"/>
      <c r="B29" s="283" t="s">
        <v>281</v>
      </c>
      <c r="C29" s="278" t="s">
        <v>1</v>
      </c>
      <c r="D29" s="279">
        <v>14</v>
      </c>
      <c r="E29" s="342"/>
      <c r="F29" s="280">
        <f>+E29*D29</f>
        <v>0</v>
      </c>
    </row>
    <row r="30" spans="1:6" ht="13.5">
      <c r="A30" s="271"/>
      <c r="B30" s="283" t="s">
        <v>460</v>
      </c>
      <c r="C30" s="278" t="s">
        <v>1</v>
      </c>
      <c r="D30" s="279">
        <v>18</v>
      </c>
      <c r="E30" s="342"/>
      <c r="F30" s="280">
        <f>+E30*D30</f>
        <v>0</v>
      </c>
    </row>
    <row r="31" spans="1:6" ht="13.5">
      <c r="A31" s="271"/>
      <c r="B31" s="277"/>
      <c r="C31" s="278"/>
      <c r="D31" s="279"/>
      <c r="E31" s="280"/>
      <c r="F31" s="280"/>
    </row>
    <row r="32" spans="1:6" ht="102">
      <c r="A32" s="271">
        <f>COUNT($A$1:A31)+1</f>
        <v>5</v>
      </c>
      <c r="B32" s="277" t="s">
        <v>461</v>
      </c>
      <c r="C32" s="278"/>
      <c r="D32" s="279"/>
      <c r="E32" s="280"/>
      <c r="F32" s="280"/>
    </row>
    <row r="33" spans="1:6" ht="25.5">
      <c r="A33" s="271"/>
      <c r="B33" s="282" t="s">
        <v>452</v>
      </c>
      <c r="C33" s="278"/>
      <c r="D33" s="279"/>
      <c r="E33" s="280"/>
      <c r="F33" s="280"/>
    </row>
    <row r="34" spans="1:6" ht="13.5">
      <c r="A34" s="271"/>
      <c r="B34" s="283" t="s">
        <v>462</v>
      </c>
      <c r="C34" s="278" t="s">
        <v>1</v>
      </c>
      <c r="D34" s="279">
        <v>2</v>
      </c>
      <c r="E34" s="342"/>
      <c r="F34" s="280">
        <f>+E34*D34</f>
        <v>0</v>
      </c>
    </row>
    <row r="35" spans="1:6" ht="13.5">
      <c r="A35" s="271"/>
      <c r="B35" s="277"/>
      <c r="C35" s="278"/>
      <c r="D35" s="279"/>
      <c r="E35" s="280"/>
      <c r="F35" s="280"/>
    </row>
    <row r="36" spans="1:6" ht="102">
      <c r="A36" s="271">
        <f>COUNT($A$1:A35)+1</f>
        <v>6</v>
      </c>
      <c r="B36" s="277" t="s">
        <v>463</v>
      </c>
      <c r="C36" s="278"/>
      <c r="D36" s="279"/>
      <c r="E36" s="280"/>
      <c r="F36" s="280"/>
    </row>
    <row r="37" spans="1:6" ht="25.5">
      <c r="A37" s="271"/>
      <c r="B37" s="282" t="s">
        <v>464</v>
      </c>
      <c r="C37" s="278"/>
      <c r="D37" s="279"/>
      <c r="E37" s="280"/>
      <c r="F37" s="280"/>
    </row>
    <row r="38" spans="1:6" ht="13.5">
      <c r="A38" s="271"/>
      <c r="B38" s="283" t="s">
        <v>465</v>
      </c>
      <c r="C38" s="278" t="s">
        <v>1</v>
      </c>
      <c r="D38" s="279">
        <v>2</v>
      </c>
      <c r="E38" s="342"/>
      <c r="F38" s="280">
        <f>+E38*D38</f>
        <v>0</v>
      </c>
    </row>
    <row r="39" spans="1:6" ht="13.5">
      <c r="A39" s="271"/>
      <c r="B39" s="283" t="s">
        <v>466</v>
      </c>
      <c r="C39" s="278" t="s">
        <v>1</v>
      </c>
      <c r="D39" s="279">
        <v>2</v>
      </c>
      <c r="E39" s="342"/>
      <c r="F39" s="280">
        <f>+E39*D39</f>
        <v>0</v>
      </c>
    </row>
    <row r="40" spans="1:6" ht="13.5">
      <c r="A40" s="271"/>
      <c r="B40" s="277"/>
      <c r="C40" s="278"/>
      <c r="D40" s="279"/>
      <c r="E40" s="280"/>
      <c r="F40" s="280"/>
    </row>
    <row r="41" spans="1:6" ht="51">
      <c r="A41" s="271">
        <f>COUNT($A$1:A31)+1</f>
        <v>5</v>
      </c>
      <c r="B41" s="277" t="s">
        <v>467</v>
      </c>
      <c r="C41" s="278"/>
      <c r="D41" s="279"/>
      <c r="E41" s="280"/>
      <c r="F41" s="280"/>
    </row>
    <row r="42" spans="1:6" ht="25.5">
      <c r="A42" s="271"/>
      <c r="B42" s="282" t="s">
        <v>464</v>
      </c>
      <c r="C42" s="278"/>
      <c r="D42" s="279"/>
      <c r="E42" s="280"/>
      <c r="F42" s="280"/>
    </row>
    <row r="43" spans="1:6" ht="13.5">
      <c r="A43" s="271"/>
      <c r="B43" s="283" t="s">
        <v>468</v>
      </c>
      <c r="C43" s="278" t="s">
        <v>1</v>
      </c>
      <c r="D43" s="279">
        <v>2</v>
      </c>
      <c r="E43" s="342"/>
      <c r="F43" s="280">
        <f>+E43*D43</f>
        <v>0</v>
      </c>
    </row>
    <row r="44" spans="1:6" ht="13.5">
      <c r="A44" s="271"/>
      <c r="B44" s="283" t="s">
        <v>469</v>
      </c>
      <c r="C44" s="278" t="s">
        <v>1</v>
      </c>
      <c r="D44" s="279">
        <v>8</v>
      </c>
      <c r="E44" s="342"/>
      <c r="F44" s="280">
        <f>+E44*D44</f>
        <v>0</v>
      </c>
    </row>
    <row r="45" spans="1:6" ht="13.5">
      <c r="A45" s="271"/>
      <c r="B45" s="277"/>
      <c r="C45" s="278"/>
      <c r="D45" s="279"/>
      <c r="E45" s="280"/>
      <c r="F45" s="280"/>
    </row>
    <row r="46" spans="1:6" ht="63.75">
      <c r="A46" s="271">
        <f>COUNT($A$1:A45)+1</f>
        <v>8</v>
      </c>
      <c r="B46" s="277" t="s">
        <v>470</v>
      </c>
      <c r="C46" s="278"/>
      <c r="D46" s="279"/>
      <c r="E46" s="280"/>
      <c r="F46" s="280"/>
    </row>
    <row r="47" spans="1:6" ht="25.5">
      <c r="A47" s="271"/>
      <c r="B47" s="282" t="s">
        <v>464</v>
      </c>
      <c r="C47" s="278"/>
      <c r="D47" s="279"/>
      <c r="E47" s="280"/>
      <c r="F47" s="280"/>
    </row>
    <row r="48" spans="1:6" ht="13.5">
      <c r="A48" s="271"/>
      <c r="B48" s="283" t="s">
        <v>468</v>
      </c>
      <c r="C48" s="278" t="s">
        <v>1</v>
      </c>
      <c r="D48" s="279">
        <v>2</v>
      </c>
      <c r="E48" s="342"/>
      <c r="F48" s="280">
        <f>+E48*D48</f>
        <v>0</v>
      </c>
    </row>
    <row r="49" spans="1:6" ht="13.5">
      <c r="A49" s="271"/>
      <c r="B49" s="283" t="s">
        <v>469</v>
      </c>
      <c r="C49" s="278" t="s">
        <v>1</v>
      </c>
      <c r="D49" s="279">
        <v>4</v>
      </c>
      <c r="E49" s="342"/>
      <c r="F49" s="280">
        <f>+E49*D49</f>
        <v>0</v>
      </c>
    </row>
    <row r="50" spans="1:6" ht="13.5">
      <c r="A50" s="271"/>
      <c r="B50" s="277"/>
      <c r="C50" s="278"/>
      <c r="D50" s="279"/>
      <c r="E50" s="280"/>
      <c r="F50" s="280"/>
    </row>
    <row r="51" spans="1:6" ht="89.25">
      <c r="A51" s="271">
        <f>COUNT($A$1:A50)+1</f>
        <v>9</v>
      </c>
      <c r="B51" s="277" t="s">
        <v>471</v>
      </c>
      <c r="C51" s="278"/>
      <c r="D51" s="279"/>
      <c r="E51" s="280"/>
      <c r="F51" s="280"/>
    </row>
    <row r="52" spans="1:6" ht="25.5">
      <c r="A52" s="271"/>
      <c r="B52" s="282" t="s">
        <v>452</v>
      </c>
      <c r="C52" s="278"/>
      <c r="D52" s="279"/>
      <c r="E52" s="280"/>
      <c r="F52" s="280"/>
    </row>
    <row r="53" spans="1:6" ht="13.5">
      <c r="A53" s="271"/>
      <c r="B53" s="283" t="s">
        <v>472</v>
      </c>
      <c r="C53" s="278" t="s">
        <v>1</v>
      </c>
      <c r="D53" s="279">
        <v>66</v>
      </c>
      <c r="E53" s="342"/>
      <c r="F53" s="280">
        <f t="shared" ref="F53:F54" si="0">+E53*D53</f>
        <v>0</v>
      </c>
    </row>
    <row r="54" spans="1:6" ht="13.5">
      <c r="A54" s="271"/>
      <c r="B54" s="283" t="s">
        <v>473</v>
      </c>
      <c r="C54" s="278" t="s">
        <v>1</v>
      </c>
      <c r="D54" s="279">
        <v>52</v>
      </c>
      <c r="E54" s="342"/>
      <c r="F54" s="280">
        <f t="shared" si="0"/>
        <v>0</v>
      </c>
    </row>
    <row r="55" spans="1:6" ht="13.5">
      <c r="A55" s="271"/>
      <c r="B55" s="283" t="s">
        <v>474</v>
      </c>
      <c r="C55" s="278" t="s">
        <v>1</v>
      </c>
      <c r="D55" s="279">
        <v>4</v>
      </c>
      <c r="E55" s="342"/>
      <c r="F55" s="280">
        <f>+E55*D55</f>
        <v>0</v>
      </c>
    </row>
    <row r="56" spans="1:6" ht="13.5">
      <c r="A56" s="271"/>
      <c r="B56" s="277"/>
      <c r="C56" s="278"/>
      <c r="D56" s="279"/>
      <c r="E56" s="280"/>
      <c r="F56" s="280"/>
    </row>
    <row r="57" spans="1:6" ht="38.25">
      <c r="A57" s="271">
        <f>COUNT($A$1:A56)+1</f>
        <v>10</v>
      </c>
      <c r="B57" s="277" t="s">
        <v>475</v>
      </c>
      <c r="C57" s="278"/>
      <c r="D57" s="279"/>
      <c r="E57" s="280"/>
      <c r="F57" s="280"/>
    </row>
    <row r="58" spans="1:6" ht="25.5">
      <c r="A58" s="271"/>
      <c r="B58" s="282" t="s">
        <v>452</v>
      </c>
      <c r="C58" s="278"/>
      <c r="D58" s="279"/>
      <c r="E58" s="280"/>
      <c r="F58" s="280"/>
    </row>
    <row r="59" spans="1:6" ht="14.25">
      <c r="A59" s="271"/>
      <c r="B59" s="283" t="s">
        <v>46</v>
      </c>
      <c r="C59" s="278" t="s">
        <v>14</v>
      </c>
      <c r="D59" s="279">
        <v>82</v>
      </c>
      <c r="E59" s="342"/>
      <c r="F59" s="280">
        <f>+E59*D59</f>
        <v>0</v>
      </c>
    </row>
    <row r="60" spans="1:6" ht="13.5">
      <c r="A60" s="271"/>
      <c r="B60" s="277"/>
      <c r="C60" s="278"/>
      <c r="D60" s="279"/>
      <c r="E60" s="280"/>
      <c r="F60" s="280"/>
    </row>
    <row r="61" spans="1:6" ht="78" customHeight="1">
      <c r="A61" s="271">
        <f>COUNT($A$1:A60)+1</f>
        <v>11</v>
      </c>
      <c r="B61" s="277" t="s">
        <v>476</v>
      </c>
      <c r="C61" s="278"/>
      <c r="D61" s="279"/>
      <c r="E61" s="280"/>
      <c r="F61" s="280"/>
    </row>
    <row r="62" spans="1:6" ht="25.5">
      <c r="A62" s="271"/>
      <c r="B62" s="282" t="s">
        <v>464</v>
      </c>
      <c r="C62" s="278"/>
      <c r="D62" s="279"/>
      <c r="E62" s="280"/>
      <c r="F62" s="280"/>
    </row>
    <row r="63" spans="1:6" ht="13.5">
      <c r="A63" s="271"/>
      <c r="B63" s="283"/>
      <c r="C63" s="278" t="s">
        <v>1</v>
      </c>
      <c r="D63" s="279">
        <v>2</v>
      </c>
      <c r="E63" s="342"/>
      <c r="F63" s="280">
        <f>+E63*D63</f>
        <v>0</v>
      </c>
    </row>
    <row r="64" spans="1:6" ht="13.5">
      <c r="A64" s="271"/>
      <c r="B64" s="277"/>
      <c r="C64" s="278"/>
      <c r="D64" s="279"/>
      <c r="E64" s="280"/>
      <c r="F64" s="280"/>
    </row>
    <row r="65" spans="1:6" ht="114.75">
      <c r="A65" s="271">
        <f>COUNT($A$1:A64)+1</f>
        <v>12</v>
      </c>
      <c r="B65" s="277" t="s">
        <v>477</v>
      </c>
      <c r="C65" s="278" t="s">
        <v>22</v>
      </c>
      <c r="D65" s="279">
        <v>1</v>
      </c>
      <c r="E65" s="342"/>
      <c r="F65" s="280">
        <f>D65*E65</f>
        <v>0</v>
      </c>
    </row>
    <row r="66" spans="1:6" ht="13.5">
      <c r="A66" s="271"/>
      <c r="B66" s="277"/>
      <c r="C66" s="278"/>
      <c r="D66" s="279"/>
      <c r="E66" s="280"/>
      <c r="F66" s="280"/>
    </row>
    <row r="67" spans="1:6" s="266" customFormat="1" ht="13.5">
      <c r="A67" s="271"/>
      <c r="B67" s="271" t="s">
        <v>478</v>
      </c>
      <c r="C67" s="276"/>
      <c r="D67" s="276"/>
      <c r="E67" s="276"/>
      <c r="F67" s="276"/>
    </row>
    <row r="68" spans="1:6" ht="13.5">
      <c r="A68" s="271"/>
      <c r="B68" s="277"/>
      <c r="C68" s="278"/>
      <c r="D68" s="279"/>
      <c r="E68" s="280"/>
      <c r="F68" s="280"/>
    </row>
    <row r="69" spans="1:6" s="266" customFormat="1" ht="51.6" customHeight="1">
      <c r="A69" s="271">
        <f>COUNT($A$1:A66)+1</f>
        <v>13</v>
      </c>
      <c r="B69" s="284" t="s">
        <v>479</v>
      </c>
      <c r="C69" s="269"/>
      <c r="D69" s="269"/>
      <c r="E69" s="270"/>
      <c r="F69" s="270"/>
    </row>
    <row r="70" spans="1:6" ht="13.5">
      <c r="A70" s="271"/>
      <c r="B70" s="283" t="s">
        <v>480</v>
      </c>
      <c r="C70" s="269" t="s">
        <v>200</v>
      </c>
      <c r="D70" s="279">
        <v>24</v>
      </c>
      <c r="E70" s="342"/>
      <c r="F70" s="280">
        <f t="shared" ref="F70:F73" si="1">+E70*D70</f>
        <v>0</v>
      </c>
    </row>
    <row r="71" spans="1:6" ht="13.5">
      <c r="A71" s="271"/>
      <c r="B71" s="283" t="s">
        <v>481</v>
      </c>
      <c r="C71" s="269" t="s">
        <v>200</v>
      </c>
      <c r="D71" s="279">
        <v>16</v>
      </c>
      <c r="E71" s="342"/>
      <c r="F71" s="280">
        <f t="shared" si="1"/>
        <v>0</v>
      </c>
    </row>
    <row r="72" spans="1:6" ht="13.5">
      <c r="A72" s="271"/>
      <c r="B72" s="283" t="s">
        <v>482</v>
      </c>
      <c r="C72" s="269" t="s">
        <v>200</v>
      </c>
      <c r="D72" s="279">
        <v>4</v>
      </c>
      <c r="E72" s="342"/>
      <c r="F72" s="280">
        <f t="shared" si="1"/>
        <v>0</v>
      </c>
    </row>
    <row r="73" spans="1:6" ht="13.5">
      <c r="A73" s="271"/>
      <c r="B73" s="283" t="s">
        <v>483</v>
      </c>
      <c r="C73" s="269" t="s">
        <v>200</v>
      </c>
      <c r="D73" s="279">
        <v>62</v>
      </c>
      <c r="E73" s="342"/>
      <c r="F73" s="280">
        <f t="shared" si="1"/>
        <v>0</v>
      </c>
    </row>
    <row r="74" spans="1:6" s="266" customFormat="1" ht="13.5">
      <c r="A74" s="271"/>
      <c r="B74" s="285"/>
      <c r="C74" s="269"/>
      <c r="D74" s="269"/>
      <c r="E74" s="270"/>
      <c r="F74" s="270"/>
    </row>
    <row r="75" spans="1:6" s="266" customFormat="1" ht="51">
      <c r="A75" s="271">
        <f>COUNT($A$1:A74)+1</f>
        <v>14</v>
      </c>
      <c r="B75" s="284" t="s">
        <v>484</v>
      </c>
      <c r="C75" s="269"/>
      <c r="D75" s="269"/>
      <c r="E75" s="270"/>
      <c r="F75" s="270"/>
    </row>
    <row r="76" spans="1:6" ht="13.5">
      <c r="A76" s="271"/>
      <c r="B76" s="283" t="s">
        <v>485</v>
      </c>
      <c r="C76" s="269" t="s">
        <v>200</v>
      </c>
      <c r="D76" s="279">
        <v>12</v>
      </c>
      <c r="E76" s="342"/>
      <c r="F76" s="280">
        <f t="shared" ref="F76:F79" si="2">+E76*D76</f>
        <v>0</v>
      </c>
    </row>
    <row r="77" spans="1:6" ht="13.5">
      <c r="A77" s="271"/>
      <c r="B77" s="283" t="s">
        <v>481</v>
      </c>
      <c r="C77" s="269" t="s">
        <v>200</v>
      </c>
      <c r="D77" s="279">
        <v>5</v>
      </c>
      <c r="E77" s="342"/>
      <c r="F77" s="280">
        <f t="shared" si="2"/>
        <v>0</v>
      </c>
    </row>
    <row r="78" spans="1:6" ht="13.5">
      <c r="A78" s="271"/>
      <c r="B78" s="283" t="s">
        <v>482</v>
      </c>
      <c r="C78" s="269" t="s">
        <v>200</v>
      </c>
      <c r="D78" s="279">
        <v>4</v>
      </c>
      <c r="E78" s="342"/>
      <c r="F78" s="280">
        <f t="shared" si="2"/>
        <v>0</v>
      </c>
    </row>
    <row r="79" spans="1:6" ht="13.5">
      <c r="A79" s="271"/>
      <c r="B79" s="283" t="s">
        <v>483</v>
      </c>
      <c r="C79" s="269" t="s">
        <v>200</v>
      </c>
      <c r="D79" s="279">
        <v>4</v>
      </c>
      <c r="E79" s="342"/>
      <c r="F79" s="280">
        <f t="shared" si="2"/>
        <v>0</v>
      </c>
    </row>
    <row r="80" spans="1:6" s="266" customFormat="1" ht="13.5">
      <c r="A80" s="271"/>
      <c r="B80" s="285"/>
      <c r="C80" s="269"/>
      <c r="D80" s="269"/>
      <c r="E80" s="270"/>
      <c r="F80" s="270"/>
    </row>
    <row r="81" spans="1:6" s="266" customFormat="1" ht="77.099999999999994" customHeight="1">
      <c r="A81" s="271">
        <f>COUNT($A$1:A80)+1</f>
        <v>15</v>
      </c>
      <c r="B81" s="284" t="s">
        <v>486</v>
      </c>
      <c r="C81" s="269"/>
      <c r="D81" s="269"/>
      <c r="E81" s="270"/>
      <c r="F81" s="270"/>
    </row>
    <row r="82" spans="1:6" ht="25.5">
      <c r="A82" s="271"/>
      <c r="B82" s="282" t="s">
        <v>487</v>
      </c>
      <c r="C82" s="278"/>
      <c r="D82" s="279"/>
      <c r="E82" s="280"/>
      <c r="F82" s="280"/>
    </row>
    <row r="83" spans="1:6" ht="13.5">
      <c r="A83" s="271"/>
      <c r="B83" s="283" t="s">
        <v>488</v>
      </c>
      <c r="C83" s="278" t="s">
        <v>1</v>
      </c>
      <c r="D83" s="279">
        <v>4</v>
      </c>
      <c r="E83" s="342"/>
      <c r="F83" s="280">
        <f t="shared" ref="F83" si="3">+E83*D83</f>
        <v>0</v>
      </c>
    </row>
    <row r="84" spans="1:6" s="266" customFormat="1" ht="13.5">
      <c r="A84" s="271"/>
      <c r="B84" s="268"/>
      <c r="C84" s="269"/>
      <c r="D84" s="269"/>
      <c r="E84" s="270"/>
      <c r="F84" s="270"/>
    </row>
    <row r="85" spans="1:6" s="266" customFormat="1" ht="51">
      <c r="A85" s="271">
        <f>COUNT($A$1:A84)+1</f>
        <v>16</v>
      </c>
      <c r="B85" s="284" t="s">
        <v>489</v>
      </c>
      <c r="C85" s="269"/>
      <c r="D85" s="269"/>
      <c r="E85" s="270"/>
      <c r="F85" s="270"/>
    </row>
    <row r="86" spans="1:6" ht="25.5">
      <c r="A86" s="271"/>
      <c r="B86" s="282" t="s">
        <v>490</v>
      </c>
      <c r="C86" s="278"/>
      <c r="D86" s="279"/>
      <c r="E86" s="280"/>
      <c r="F86" s="280"/>
    </row>
    <row r="87" spans="1:6" ht="13.5">
      <c r="A87" s="271"/>
      <c r="B87" s="283" t="s">
        <v>491</v>
      </c>
      <c r="C87" s="278" t="s">
        <v>1</v>
      </c>
      <c r="D87" s="279">
        <v>4</v>
      </c>
      <c r="E87" s="342"/>
      <c r="F87" s="280">
        <f>+E87*D87</f>
        <v>0</v>
      </c>
    </row>
    <row r="88" spans="1:6" s="266" customFormat="1" ht="13.5">
      <c r="A88" s="271"/>
      <c r="B88" s="268"/>
      <c r="C88" s="269"/>
      <c r="D88" s="269"/>
      <c r="E88" s="270"/>
      <c r="F88" s="270"/>
    </row>
    <row r="89" spans="1:6" s="266" customFormat="1" ht="51">
      <c r="A89" s="271">
        <f>COUNT($A$1:A88)+1</f>
        <v>17</v>
      </c>
      <c r="B89" s="285" t="s">
        <v>492</v>
      </c>
      <c r="C89" s="269"/>
      <c r="D89" s="269"/>
      <c r="E89" s="270"/>
      <c r="F89" s="270"/>
    </row>
    <row r="90" spans="1:6" ht="25.5">
      <c r="A90" s="271"/>
      <c r="B90" s="282" t="s">
        <v>493</v>
      </c>
      <c r="C90" s="278"/>
      <c r="D90" s="279"/>
      <c r="E90" s="280"/>
      <c r="F90" s="280"/>
    </row>
    <row r="91" spans="1:6" ht="13.5">
      <c r="A91" s="271"/>
      <c r="B91" s="283" t="s">
        <v>494</v>
      </c>
      <c r="C91" s="278" t="s">
        <v>1</v>
      </c>
      <c r="D91" s="279">
        <v>10</v>
      </c>
      <c r="E91" s="342"/>
      <c r="F91" s="280">
        <f>+E91*D91</f>
        <v>0</v>
      </c>
    </row>
    <row r="92" spans="1:6" ht="13.5">
      <c r="A92" s="271"/>
      <c r="B92" s="283" t="s">
        <v>495</v>
      </c>
      <c r="C92" s="278" t="s">
        <v>1</v>
      </c>
      <c r="D92" s="279">
        <v>4</v>
      </c>
      <c r="E92" s="342"/>
      <c r="F92" s="280">
        <f>+E92*D92</f>
        <v>0</v>
      </c>
    </row>
    <row r="93" spans="1:6" ht="13.5">
      <c r="A93" s="271"/>
      <c r="B93" s="283" t="s">
        <v>496</v>
      </c>
      <c r="C93" s="278" t="s">
        <v>1</v>
      </c>
      <c r="D93" s="279">
        <v>2</v>
      </c>
      <c r="E93" s="342"/>
      <c r="F93" s="280">
        <f t="shared" ref="F93:F94" si="4">+E93*D93</f>
        <v>0</v>
      </c>
    </row>
    <row r="94" spans="1:6" ht="13.5">
      <c r="A94" s="271"/>
      <c r="B94" s="283" t="s">
        <v>497</v>
      </c>
      <c r="C94" s="278" t="s">
        <v>1</v>
      </c>
      <c r="D94" s="279">
        <v>4</v>
      </c>
      <c r="E94" s="342"/>
      <c r="F94" s="280">
        <f t="shared" si="4"/>
        <v>0</v>
      </c>
    </row>
    <row r="95" spans="1:6" s="266" customFormat="1" ht="13.5">
      <c r="A95" s="271"/>
      <c r="B95" s="285"/>
      <c r="C95" s="269"/>
      <c r="D95" s="269"/>
      <c r="E95" s="270"/>
      <c r="F95" s="270"/>
    </row>
    <row r="96" spans="1:6" s="266" customFormat="1" ht="13.5">
      <c r="A96" s="271">
        <f>COUNT($A$1:A95)+1</f>
        <v>18</v>
      </c>
      <c r="B96" s="286" t="s">
        <v>498</v>
      </c>
      <c r="C96" s="269"/>
      <c r="D96" s="269"/>
      <c r="E96" s="270"/>
      <c r="F96" s="270"/>
    </row>
    <row r="97" spans="1:6" s="266" customFormat="1" ht="38.25">
      <c r="A97" s="271"/>
      <c r="B97" s="287" t="s">
        <v>499</v>
      </c>
      <c r="C97" s="269"/>
      <c r="D97" s="269"/>
      <c r="E97" s="270"/>
      <c r="F97" s="270"/>
    </row>
    <row r="98" spans="1:6" ht="25.5">
      <c r="A98" s="271"/>
      <c r="B98" s="287" t="s">
        <v>500</v>
      </c>
      <c r="C98" s="278"/>
      <c r="D98" s="279"/>
      <c r="E98" s="280"/>
      <c r="F98" s="280"/>
    </row>
    <row r="99" spans="1:6" ht="14.25">
      <c r="A99" s="271"/>
      <c r="B99" s="283" t="s">
        <v>501</v>
      </c>
      <c r="C99" s="278" t="s">
        <v>14</v>
      </c>
      <c r="D99" s="279">
        <v>9</v>
      </c>
      <c r="E99" s="342"/>
      <c r="F99" s="280">
        <f>+E99*D99</f>
        <v>0</v>
      </c>
    </row>
    <row r="100" spans="1:6" ht="14.25">
      <c r="A100" s="271"/>
      <c r="B100" s="283" t="s">
        <v>502</v>
      </c>
      <c r="C100" s="278" t="s">
        <v>14</v>
      </c>
      <c r="D100" s="279">
        <v>38</v>
      </c>
      <c r="E100" s="342"/>
      <c r="F100" s="280">
        <f>+E100*D100</f>
        <v>0</v>
      </c>
    </row>
    <row r="101" spans="1:6" ht="14.25">
      <c r="A101" s="271"/>
      <c r="B101" s="283" t="s">
        <v>503</v>
      </c>
      <c r="C101" s="278" t="s">
        <v>14</v>
      </c>
      <c r="D101" s="279">
        <v>10</v>
      </c>
      <c r="E101" s="342"/>
      <c r="F101" s="280">
        <f>+E101*D101</f>
        <v>0</v>
      </c>
    </row>
    <row r="102" spans="1:6" s="266" customFormat="1" ht="13.5">
      <c r="A102" s="271"/>
      <c r="B102" s="285"/>
      <c r="C102" s="269"/>
      <c r="D102" s="269"/>
      <c r="E102" s="270"/>
      <c r="F102" s="270"/>
    </row>
    <row r="103" spans="1:6" s="266" customFormat="1" ht="28.5" customHeight="1">
      <c r="A103" s="271">
        <f>COUNT($A$1:A102)+1</f>
        <v>19</v>
      </c>
      <c r="B103" s="285" t="s">
        <v>504</v>
      </c>
      <c r="C103" s="269"/>
      <c r="D103" s="269"/>
      <c r="E103" s="270"/>
      <c r="F103" s="270"/>
    </row>
    <row r="104" spans="1:6" ht="13.5">
      <c r="A104" s="271"/>
      <c r="B104" s="283"/>
      <c r="C104" s="278" t="s">
        <v>1</v>
      </c>
      <c r="D104" s="279">
        <v>61</v>
      </c>
      <c r="E104" s="342"/>
      <c r="F104" s="280">
        <f t="shared" ref="F104" si="5">+E104*D104</f>
        <v>0</v>
      </c>
    </row>
    <row r="105" spans="1:6" s="266" customFormat="1" ht="13.5">
      <c r="A105" s="271"/>
      <c r="B105" s="285"/>
      <c r="C105" s="269"/>
      <c r="D105" s="269"/>
      <c r="E105" s="270"/>
      <c r="F105" s="270"/>
    </row>
    <row r="106" spans="1:6" s="290" customFormat="1" ht="16.5">
      <c r="A106" s="288"/>
      <c r="B106" s="288" t="s">
        <v>505</v>
      </c>
      <c r="C106" s="289"/>
      <c r="D106" s="289"/>
      <c r="E106" s="289"/>
      <c r="F106" s="289"/>
    </row>
    <row r="107" spans="1:6" s="290" customFormat="1" ht="16.5">
      <c r="A107" s="288"/>
      <c r="B107" s="291"/>
      <c r="C107" s="292"/>
      <c r="D107" s="292"/>
      <c r="E107" s="293"/>
      <c r="F107" s="293"/>
    </row>
    <row r="108" spans="1:6" s="290" customFormat="1" ht="38.25">
      <c r="A108" s="271">
        <f>COUNT($A$1:A107)+1</f>
        <v>20</v>
      </c>
      <c r="B108" s="294" t="s">
        <v>506</v>
      </c>
      <c r="C108" s="295"/>
      <c r="D108" s="296"/>
      <c r="E108" s="297"/>
      <c r="F108" s="297"/>
    </row>
    <row r="109" spans="1:6" s="290" customFormat="1" ht="16.5">
      <c r="A109" s="288"/>
      <c r="B109" s="294" t="s">
        <v>507</v>
      </c>
      <c r="C109" s="269" t="s">
        <v>200</v>
      </c>
      <c r="D109" s="279">
        <v>3</v>
      </c>
      <c r="E109" s="280"/>
      <c r="F109" s="280"/>
    </row>
    <row r="110" spans="1:6" s="290" customFormat="1" ht="16.5">
      <c r="A110" s="288"/>
      <c r="B110" s="298" t="s">
        <v>508</v>
      </c>
      <c r="C110" s="269" t="s">
        <v>200</v>
      </c>
      <c r="D110" s="279">
        <v>1</v>
      </c>
      <c r="E110" s="280"/>
      <c r="F110" s="280"/>
    </row>
    <row r="111" spans="1:6" s="290" customFormat="1" ht="16.5">
      <c r="A111" s="299"/>
      <c r="B111" s="300" t="s">
        <v>509</v>
      </c>
      <c r="C111" s="269" t="s">
        <v>1</v>
      </c>
      <c r="D111" s="279">
        <v>4</v>
      </c>
      <c r="E111" s="280"/>
      <c r="F111" s="280"/>
    </row>
    <row r="112" spans="1:6" s="290" customFormat="1" ht="16.5">
      <c r="A112" s="288"/>
      <c r="B112" s="301" t="s">
        <v>510</v>
      </c>
      <c r="C112" s="269" t="s">
        <v>510</v>
      </c>
      <c r="D112" s="279"/>
      <c r="E112" s="280"/>
      <c r="F112" s="280"/>
    </row>
    <row r="113" spans="1:6" s="290" customFormat="1" ht="16.5">
      <c r="A113" s="288"/>
      <c r="B113" s="294" t="s">
        <v>511</v>
      </c>
      <c r="C113" s="269" t="s">
        <v>1</v>
      </c>
      <c r="D113" s="279">
        <v>2</v>
      </c>
      <c r="E113" s="280"/>
      <c r="F113" s="280"/>
    </row>
    <row r="114" spans="1:6" s="290" customFormat="1" ht="16.5">
      <c r="A114" s="288"/>
      <c r="B114" s="298" t="s">
        <v>512</v>
      </c>
      <c r="C114" s="269" t="s">
        <v>1</v>
      </c>
      <c r="D114" s="279">
        <v>8</v>
      </c>
      <c r="E114" s="280"/>
      <c r="F114" s="280"/>
    </row>
    <row r="115" spans="1:6" s="290" customFormat="1" ht="16.5">
      <c r="A115" s="299"/>
      <c r="B115" s="300" t="s">
        <v>510</v>
      </c>
      <c r="C115" s="269" t="s">
        <v>510</v>
      </c>
      <c r="D115" s="279"/>
      <c r="E115" s="280"/>
      <c r="F115" s="280"/>
    </row>
    <row r="116" spans="1:6" s="290" customFormat="1" ht="16.5">
      <c r="A116" s="288"/>
      <c r="B116" s="301" t="s">
        <v>513</v>
      </c>
      <c r="C116" s="269" t="s">
        <v>1</v>
      </c>
      <c r="D116" s="279">
        <v>4</v>
      </c>
      <c r="E116" s="280"/>
      <c r="F116" s="280"/>
    </row>
    <row r="117" spans="1:6" s="290" customFormat="1" ht="16.5">
      <c r="A117" s="288"/>
      <c r="B117" s="294" t="s">
        <v>514</v>
      </c>
      <c r="C117" s="269" t="s">
        <v>1</v>
      </c>
      <c r="D117" s="279">
        <v>4</v>
      </c>
      <c r="E117" s="280"/>
      <c r="F117" s="280"/>
    </row>
    <row r="118" spans="1:6" s="290" customFormat="1" ht="16.5">
      <c r="A118" s="288"/>
      <c r="B118" s="298" t="s">
        <v>515</v>
      </c>
      <c r="C118" s="269" t="s">
        <v>1</v>
      </c>
      <c r="D118" s="279">
        <v>12</v>
      </c>
      <c r="E118" s="280"/>
      <c r="F118" s="280"/>
    </row>
    <row r="119" spans="1:6" s="290" customFormat="1" ht="16.5">
      <c r="A119" s="288"/>
      <c r="B119" s="300" t="s">
        <v>516</v>
      </c>
      <c r="C119" s="269" t="s">
        <v>1</v>
      </c>
      <c r="D119" s="279">
        <v>24</v>
      </c>
      <c r="E119" s="280"/>
      <c r="F119" s="280"/>
    </row>
    <row r="120" spans="1:6" s="290" customFormat="1" ht="16.5">
      <c r="A120" s="299"/>
      <c r="B120" s="300" t="s">
        <v>517</v>
      </c>
      <c r="C120" s="269" t="s">
        <v>1</v>
      </c>
      <c r="D120" s="279">
        <v>4</v>
      </c>
      <c r="E120" s="280"/>
      <c r="F120" s="280"/>
    </row>
    <row r="121" spans="1:6" s="290" customFormat="1" ht="16.5">
      <c r="A121" s="288"/>
      <c r="B121" s="301" t="s">
        <v>518</v>
      </c>
      <c r="C121" s="269" t="s">
        <v>1</v>
      </c>
      <c r="D121" s="279">
        <v>8</v>
      </c>
      <c r="E121" s="280"/>
      <c r="F121" s="280"/>
    </row>
    <row r="122" spans="1:6" s="290" customFormat="1" ht="16.5">
      <c r="A122" s="288"/>
      <c r="B122" s="294" t="s">
        <v>519</v>
      </c>
      <c r="C122" s="269" t="s">
        <v>1</v>
      </c>
      <c r="D122" s="279">
        <v>8</v>
      </c>
      <c r="E122" s="280"/>
      <c r="F122" s="280"/>
    </row>
    <row r="123" spans="1:6" s="290" customFormat="1" ht="16.5">
      <c r="A123" s="288"/>
      <c r="B123" s="298" t="s">
        <v>510</v>
      </c>
      <c r="C123" s="269" t="s">
        <v>510</v>
      </c>
      <c r="D123" s="279"/>
      <c r="E123" s="280"/>
      <c r="F123" s="280"/>
    </row>
    <row r="124" spans="1:6" s="290" customFormat="1" ht="16.5">
      <c r="A124" s="299"/>
      <c r="B124" s="300" t="s">
        <v>520</v>
      </c>
      <c r="C124" s="269" t="s">
        <v>1</v>
      </c>
      <c r="D124" s="279">
        <v>4</v>
      </c>
      <c r="E124" s="280"/>
      <c r="F124" s="280"/>
    </row>
    <row r="125" spans="1:6" s="290" customFormat="1" ht="16.5">
      <c r="A125" s="299"/>
      <c r="B125" s="300" t="s">
        <v>521</v>
      </c>
      <c r="C125" s="269" t="s">
        <v>1</v>
      </c>
      <c r="D125" s="279">
        <v>4</v>
      </c>
      <c r="E125" s="280"/>
      <c r="F125" s="280"/>
    </row>
    <row r="126" spans="1:6" s="290" customFormat="1" ht="16.5">
      <c r="A126" s="299"/>
      <c r="B126" s="300" t="s">
        <v>522</v>
      </c>
      <c r="C126" s="269" t="s">
        <v>1</v>
      </c>
      <c r="D126" s="279">
        <v>4</v>
      </c>
      <c r="E126" s="280"/>
      <c r="F126" s="280"/>
    </row>
    <row r="127" spans="1:6" s="290" customFormat="1" ht="16.5">
      <c r="A127" s="299"/>
      <c r="B127" s="300" t="s">
        <v>523</v>
      </c>
      <c r="C127" s="269" t="s">
        <v>1</v>
      </c>
      <c r="D127" s="279">
        <v>4</v>
      </c>
      <c r="E127" s="280"/>
      <c r="F127" s="280"/>
    </row>
    <row r="128" spans="1:6" s="290" customFormat="1" ht="16.5">
      <c r="A128" s="299"/>
      <c r="B128" s="300" t="s">
        <v>524</v>
      </c>
      <c r="C128" s="269" t="s">
        <v>200</v>
      </c>
      <c r="D128" s="279">
        <v>6</v>
      </c>
      <c r="E128" s="280"/>
      <c r="F128" s="280"/>
    </row>
    <row r="129" spans="1:6" s="290" customFormat="1" ht="16.5">
      <c r="A129" s="299"/>
      <c r="B129" s="300" t="s">
        <v>525</v>
      </c>
      <c r="C129" s="269" t="s">
        <v>1</v>
      </c>
      <c r="D129" s="279">
        <v>8</v>
      </c>
      <c r="E129" s="280"/>
      <c r="F129" s="280"/>
    </row>
    <row r="130" spans="1:6" s="290" customFormat="1" ht="16.5">
      <c r="A130" s="299"/>
      <c r="B130" s="300" t="s">
        <v>526</v>
      </c>
      <c r="C130" s="269" t="s">
        <v>1</v>
      </c>
      <c r="D130" s="279">
        <v>4</v>
      </c>
      <c r="E130" s="280"/>
      <c r="F130" s="280"/>
    </row>
    <row r="131" spans="1:6" s="290" customFormat="1" ht="16.5">
      <c r="A131" s="299"/>
      <c r="B131" s="300" t="s">
        <v>510</v>
      </c>
      <c r="C131" s="269" t="s">
        <v>510</v>
      </c>
      <c r="D131" s="279"/>
      <c r="E131" s="280"/>
      <c r="F131" s="280"/>
    </row>
    <row r="132" spans="1:6" s="290" customFormat="1" ht="16.5">
      <c r="A132" s="299"/>
      <c r="B132" s="300" t="s">
        <v>527</v>
      </c>
      <c r="C132" s="269" t="s">
        <v>1</v>
      </c>
      <c r="D132" s="279">
        <v>2</v>
      </c>
      <c r="E132" s="280"/>
      <c r="F132" s="280"/>
    </row>
    <row r="133" spans="1:6" s="290" customFormat="1" ht="16.5">
      <c r="A133" s="299"/>
      <c r="B133" s="300" t="s">
        <v>528</v>
      </c>
      <c r="C133" s="269" t="s">
        <v>200</v>
      </c>
      <c r="D133" s="279">
        <v>0.2</v>
      </c>
      <c r="E133" s="280"/>
      <c r="F133" s="280"/>
    </row>
    <row r="134" spans="1:6" s="290" customFormat="1" ht="16.5">
      <c r="A134" s="299"/>
      <c r="B134" s="300" t="s">
        <v>529</v>
      </c>
      <c r="C134" s="269" t="s">
        <v>1</v>
      </c>
      <c r="D134" s="279">
        <v>4</v>
      </c>
      <c r="E134" s="280"/>
      <c r="F134" s="280"/>
    </row>
    <row r="135" spans="1:6" s="290" customFormat="1" ht="16.5">
      <c r="A135" s="299"/>
      <c r="B135" s="300" t="s">
        <v>530</v>
      </c>
      <c r="C135" s="269" t="s">
        <v>1</v>
      </c>
      <c r="D135" s="279">
        <v>2</v>
      </c>
      <c r="E135" s="280"/>
      <c r="F135" s="280"/>
    </row>
    <row r="136" spans="1:6" s="290" customFormat="1" ht="16.5">
      <c r="A136" s="299"/>
      <c r="B136" s="300" t="s">
        <v>515</v>
      </c>
      <c r="C136" s="269" t="s">
        <v>1</v>
      </c>
      <c r="D136" s="279">
        <v>2</v>
      </c>
      <c r="E136" s="280"/>
      <c r="F136" s="280"/>
    </row>
    <row r="137" spans="1:6" s="290" customFormat="1" ht="16.5">
      <c r="A137" s="299"/>
      <c r="B137" s="300" t="s">
        <v>518</v>
      </c>
      <c r="C137" s="269" t="s">
        <v>1</v>
      </c>
      <c r="D137" s="279">
        <v>2</v>
      </c>
      <c r="E137" s="280"/>
      <c r="F137" s="280"/>
    </row>
    <row r="138" spans="1:6" s="290" customFormat="1" ht="16.5">
      <c r="A138" s="299"/>
      <c r="B138" s="300" t="s">
        <v>531</v>
      </c>
      <c r="C138" s="269" t="s">
        <v>22</v>
      </c>
      <c r="D138" s="279">
        <v>1</v>
      </c>
      <c r="E138" s="280"/>
      <c r="F138" s="280"/>
    </row>
    <row r="139" spans="1:6" s="290" customFormat="1" ht="25.5">
      <c r="A139" s="288"/>
      <c r="B139" s="282" t="s">
        <v>532</v>
      </c>
      <c r="C139" s="295"/>
      <c r="D139" s="296"/>
      <c r="E139" s="297"/>
      <c r="F139" s="297"/>
    </row>
    <row r="140" spans="1:6" s="290" customFormat="1" ht="16.5">
      <c r="A140" s="288"/>
      <c r="B140" s="300" t="s">
        <v>533</v>
      </c>
      <c r="C140" s="302" t="s">
        <v>534</v>
      </c>
      <c r="D140" s="296">
        <v>6</v>
      </c>
      <c r="E140" s="343"/>
      <c r="F140" s="297">
        <f t="shared" ref="F140" si="6">+E140*D140</f>
        <v>0</v>
      </c>
    </row>
    <row r="141" spans="1:6" s="290" customFormat="1" ht="16.5">
      <c r="A141" s="299"/>
      <c r="B141" s="301"/>
      <c r="C141" s="302"/>
      <c r="D141" s="302"/>
      <c r="E141" s="303"/>
      <c r="F141" s="304"/>
    </row>
    <row r="142" spans="1:6" s="290" customFormat="1" ht="38.25">
      <c r="A142" s="271">
        <f>COUNT($A$1:A141)+1</f>
        <v>21</v>
      </c>
      <c r="B142" s="294" t="s">
        <v>535</v>
      </c>
      <c r="C142" s="295"/>
      <c r="D142" s="296"/>
      <c r="E142" s="297"/>
      <c r="F142" s="297"/>
    </row>
    <row r="143" spans="1:6" s="290" customFormat="1" ht="16.5">
      <c r="A143" s="288"/>
      <c r="B143" s="294" t="s">
        <v>507</v>
      </c>
      <c r="C143" s="269" t="s">
        <v>200</v>
      </c>
      <c r="D143" s="279">
        <v>3</v>
      </c>
      <c r="E143" s="280"/>
      <c r="F143" s="280"/>
    </row>
    <row r="144" spans="1:6" s="290" customFormat="1" ht="16.5">
      <c r="A144" s="288"/>
      <c r="B144" s="298" t="s">
        <v>508</v>
      </c>
      <c r="C144" s="269" t="s">
        <v>200</v>
      </c>
      <c r="D144" s="279">
        <v>1</v>
      </c>
      <c r="E144" s="280"/>
      <c r="F144" s="280"/>
    </row>
    <row r="145" spans="1:6" s="290" customFormat="1" ht="16.5">
      <c r="A145" s="299"/>
      <c r="B145" s="300" t="s">
        <v>509</v>
      </c>
      <c r="C145" s="269" t="s">
        <v>1</v>
      </c>
      <c r="D145" s="279">
        <v>4</v>
      </c>
      <c r="E145" s="280"/>
      <c r="F145" s="280"/>
    </row>
    <row r="146" spans="1:6" s="290" customFormat="1" ht="16.5">
      <c r="A146" s="288"/>
      <c r="B146" s="301" t="s">
        <v>510</v>
      </c>
      <c r="C146" s="269" t="s">
        <v>510</v>
      </c>
      <c r="D146" s="279"/>
      <c r="E146" s="280"/>
      <c r="F146" s="280"/>
    </row>
    <row r="147" spans="1:6" s="290" customFormat="1" ht="16.5">
      <c r="A147" s="288"/>
      <c r="B147" s="294" t="s">
        <v>511</v>
      </c>
      <c r="C147" s="269" t="s">
        <v>1</v>
      </c>
      <c r="D147" s="279">
        <v>2</v>
      </c>
      <c r="E147" s="280"/>
      <c r="F147" s="280"/>
    </row>
    <row r="148" spans="1:6" s="290" customFormat="1" ht="16.5">
      <c r="A148" s="288"/>
      <c r="B148" s="298" t="s">
        <v>512</v>
      </c>
      <c r="C148" s="269" t="s">
        <v>1</v>
      </c>
      <c r="D148" s="279">
        <v>8</v>
      </c>
      <c r="E148" s="280"/>
      <c r="F148" s="280"/>
    </row>
    <row r="149" spans="1:6" s="290" customFormat="1" ht="16.5">
      <c r="A149" s="299"/>
      <c r="B149" s="300" t="s">
        <v>510</v>
      </c>
      <c r="C149" s="269" t="s">
        <v>510</v>
      </c>
      <c r="D149" s="279"/>
      <c r="E149" s="280"/>
      <c r="F149" s="280"/>
    </row>
    <row r="150" spans="1:6" s="290" customFormat="1" ht="16.5">
      <c r="A150" s="288"/>
      <c r="B150" s="301" t="s">
        <v>513</v>
      </c>
      <c r="C150" s="269" t="s">
        <v>1</v>
      </c>
      <c r="D150" s="279">
        <v>4</v>
      </c>
      <c r="E150" s="280"/>
      <c r="F150" s="280"/>
    </row>
    <row r="151" spans="1:6" s="290" customFormat="1" ht="16.5">
      <c r="A151" s="288"/>
      <c r="B151" s="294" t="s">
        <v>514</v>
      </c>
      <c r="C151" s="269" t="s">
        <v>1</v>
      </c>
      <c r="D151" s="279">
        <v>4</v>
      </c>
      <c r="E151" s="280"/>
      <c r="F151" s="280"/>
    </row>
    <row r="152" spans="1:6" s="290" customFormat="1" ht="16.5">
      <c r="A152" s="288"/>
      <c r="B152" s="298" t="s">
        <v>515</v>
      </c>
      <c r="C152" s="269" t="s">
        <v>1</v>
      </c>
      <c r="D152" s="279">
        <v>12</v>
      </c>
      <c r="E152" s="280"/>
      <c r="F152" s="280"/>
    </row>
    <row r="153" spans="1:6" s="290" customFormat="1" ht="16.5">
      <c r="A153" s="288"/>
      <c r="B153" s="300" t="s">
        <v>516</v>
      </c>
      <c r="C153" s="269" t="s">
        <v>1</v>
      </c>
      <c r="D153" s="279">
        <v>24</v>
      </c>
      <c r="E153" s="280"/>
      <c r="F153" s="280"/>
    </row>
    <row r="154" spans="1:6" s="290" customFormat="1" ht="16.5">
      <c r="A154" s="299"/>
      <c r="B154" s="300" t="s">
        <v>517</v>
      </c>
      <c r="C154" s="269" t="s">
        <v>1</v>
      </c>
      <c r="D154" s="279">
        <v>4</v>
      </c>
      <c r="E154" s="280"/>
      <c r="F154" s="280"/>
    </row>
    <row r="155" spans="1:6" s="290" customFormat="1" ht="16.5">
      <c r="A155" s="288"/>
      <c r="B155" s="301" t="s">
        <v>518</v>
      </c>
      <c r="C155" s="269" t="s">
        <v>1</v>
      </c>
      <c r="D155" s="279">
        <v>8</v>
      </c>
      <c r="E155" s="280"/>
      <c r="F155" s="280"/>
    </row>
    <row r="156" spans="1:6" s="290" customFormat="1" ht="16.5">
      <c r="A156" s="288"/>
      <c r="B156" s="294" t="s">
        <v>519</v>
      </c>
      <c r="C156" s="269" t="s">
        <v>1</v>
      </c>
      <c r="D156" s="279">
        <v>8</v>
      </c>
      <c r="E156" s="280"/>
      <c r="F156" s="280"/>
    </row>
    <row r="157" spans="1:6" s="290" customFormat="1" ht="16.5">
      <c r="A157" s="288"/>
      <c r="B157" s="298" t="s">
        <v>510</v>
      </c>
      <c r="C157" s="269" t="s">
        <v>510</v>
      </c>
      <c r="D157" s="279"/>
      <c r="E157" s="280"/>
      <c r="F157" s="280"/>
    </row>
    <row r="158" spans="1:6" s="290" customFormat="1" ht="16.5">
      <c r="A158" s="299"/>
      <c r="B158" s="300" t="s">
        <v>520</v>
      </c>
      <c r="C158" s="269" t="s">
        <v>1</v>
      </c>
      <c r="D158" s="279">
        <v>4</v>
      </c>
      <c r="E158" s="280"/>
      <c r="F158" s="280"/>
    </row>
    <row r="159" spans="1:6" s="290" customFormat="1" ht="16.5">
      <c r="A159" s="299"/>
      <c r="B159" s="300" t="s">
        <v>521</v>
      </c>
      <c r="C159" s="269" t="s">
        <v>1</v>
      </c>
      <c r="D159" s="279">
        <v>4</v>
      </c>
      <c r="E159" s="280"/>
      <c r="F159" s="280"/>
    </row>
    <row r="160" spans="1:6" s="290" customFormat="1" ht="16.5">
      <c r="A160" s="299"/>
      <c r="B160" s="300" t="s">
        <v>522</v>
      </c>
      <c r="C160" s="269" t="s">
        <v>1</v>
      </c>
      <c r="D160" s="279">
        <v>4</v>
      </c>
      <c r="E160" s="280"/>
      <c r="F160" s="280"/>
    </row>
    <row r="161" spans="1:6" s="290" customFormat="1" ht="16.5">
      <c r="A161" s="299"/>
      <c r="B161" s="300" t="s">
        <v>523</v>
      </c>
      <c r="C161" s="269" t="s">
        <v>1</v>
      </c>
      <c r="D161" s="279">
        <v>4</v>
      </c>
      <c r="E161" s="280"/>
      <c r="F161" s="280"/>
    </row>
    <row r="162" spans="1:6" s="290" customFormat="1" ht="16.5">
      <c r="A162" s="299"/>
      <c r="B162" s="300" t="s">
        <v>524</v>
      </c>
      <c r="C162" s="269" t="s">
        <v>200</v>
      </c>
      <c r="D162" s="279">
        <v>6</v>
      </c>
      <c r="E162" s="280"/>
      <c r="F162" s="280"/>
    </row>
    <row r="163" spans="1:6" s="290" customFormat="1" ht="16.5">
      <c r="A163" s="299"/>
      <c r="B163" s="300" t="s">
        <v>525</v>
      </c>
      <c r="C163" s="269" t="s">
        <v>1</v>
      </c>
      <c r="D163" s="279">
        <v>8</v>
      </c>
      <c r="E163" s="280"/>
      <c r="F163" s="280"/>
    </row>
    <row r="164" spans="1:6" s="290" customFormat="1" ht="16.5">
      <c r="A164" s="299"/>
      <c r="B164" s="300" t="s">
        <v>526</v>
      </c>
      <c r="C164" s="269" t="s">
        <v>1</v>
      </c>
      <c r="D164" s="279">
        <v>4</v>
      </c>
      <c r="E164" s="280"/>
      <c r="F164" s="280"/>
    </row>
    <row r="165" spans="1:6" s="290" customFormat="1" ht="16.5">
      <c r="A165" s="299"/>
      <c r="B165" s="300" t="s">
        <v>510</v>
      </c>
      <c r="C165" s="269" t="s">
        <v>510</v>
      </c>
      <c r="D165" s="279"/>
      <c r="E165" s="280"/>
      <c r="F165" s="280"/>
    </row>
    <row r="166" spans="1:6" s="290" customFormat="1" ht="16.5">
      <c r="A166" s="299"/>
      <c r="B166" s="300" t="s">
        <v>536</v>
      </c>
      <c r="C166" s="269" t="s">
        <v>1</v>
      </c>
      <c r="D166" s="279">
        <v>4</v>
      </c>
      <c r="E166" s="280"/>
      <c r="F166" s="280"/>
    </row>
    <row r="167" spans="1:6" s="290" customFormat="1" ht="16.5">
      <c r="A167" s="299"/>
      <c r="B167" s="300" t="s">
        <v>537</v>
      </c>
      <c r="C167" s="269" t="s">
        <v>1</v>
      </c>
      <c r="D167" s="279">
        <v>2</v>
      </c>
      <c r="E167" s="280"/>
      <c r="F167" s="280"/>
    </row>
    <row r="168" spans="1:6" s="290" customFormat="1" ht="16.5">
      <c r="A168" s="299"/>
      <c r="B168" s="300" t="s">
        <v>515</v>
      </c>
      <c r="C168" s="269" t="s">
        <v>1</v>
      </c>
      <c r="D168" s="279">
        <v>4</v>
      </c>
      <c r="E168" s="280"/>
      <c r="F168" s="280"/>
    </row>
    <row r="169" spans="1:6" s="290" customFormat="1" ht="16.5">
      <c r="A169" s="299"/>
      <c r="B169" s="300" t="s">
        <v>516</v>
      </c>
      <c r="C169" s="269" t="s">
        <v>1</v>
      </c>
      <c r="D169" s="279">
        <v>4</v>
      </c>
      <c r="E169" s="280"/>
      <c r="F169" s="280"/>
    </row>
    <row r="170" spans="1:6" s="290" customFormat="1" ht="16.5">
      <c r="A170" s="299"/>
      <c r="B170" s="300" t="s">
        <v>518</v>
      </c>
      <c r="C170" s="269" t="s">
        <v>1</v>
      </c>
      <c r="D170" s="279">
        <v>4</v>
      </c>
      <c r="E170" s="280"/>
      <c r="F170" s="280"/>
    </row>
    <row r="171" spans="1:6" s="290" customFormat="1" ht="16.5">
      <c r="A171" s="299"/>
      <c r="B171" s="300" t="s">
        <v>531</v>
      </c>
      <c r="C171" s="269" t="s">
        <v>22</v>
      </c>
      <c r="D171" s="279">
        <v>1</v>
      </c>
      <c r="E171" s="280"/>
      <c r="F171" s="280"/>
    </row>
    <row r="172" spans="1:6" s="290" customFormat="1" ht="25.5">
      <c r="A172" s="288"/>
      <c r="B172" s="282" t="s">
        <v>532</v>
      </c>
      <c r="C172" s="295"/>
      <c r="D172" s="296"/>
      <c r="E172" s="297"/>
      <c r="F172" s="297"/>
    </row>
    <row r="173" spans="1:6" s="290" customFormat="1" ht="16.5">
      <c r="A173" s="288"/>
      <c r="B173" s="300" t="s">
        <v>538</v>
      </c>
      <c r="C173" s="302" t="s">
        <v>534</v>
      </c>
      <c r="D173" s="296">
        <v>2</v>
      </c>
      <c r="E173" s="343"/>
      <c r="F173" s="297">
        <f t="shared" ref="F173" si="7">+E173*D173</f>
        <v>0</v>
      </c>
    </row>
    <row r="174" spans="1:6" s="290" customFormat="1" ht="16.5">
      <c r="A174" s="299"/>
      <c r="B174" s="301"/>
      <c r="C174" s="302"/>
      <c r="D174" s="302"/>
      <c r="E174" s="303"/>
      <c r="F174" s="304"/>
    </row>
    <row r="175" spans="1:6" s="290" customFormat="1" ht="38.25">
      <c r="A175" s="271">
        <f>COUNT($A$1:A174)+1</f>
        <v>22</v>
      </c>
      <c r="B175" s="294" t="s">
        <v>539</v>
      </c>
      <c r="C175" s="295"/>
      <c r="D175" s="296"/>
      <c r="E175" s="297"/>
      <c r="F175" s="297"/>
    </row>
    <row r="176" spans="1:6" s="290" customFormat="1" ht="16.5">
      <c r="A176" s="271"/>
      <c r="B176" s="305" t="s">
        <v>540</v>
      </c>
      <c r="C176" s="295"/>
      <c r="D176" s="296"/>
      <c r="E176" s="297"/>
      <c r="F176" s="297"/>
    </row>
    <row r="177" spans="1:6" s="290" customFormat="1" ht="16.5">
      <c r="A177" s="288"/>
      <c r="B177" s="294" t="s">
        <v>507</v>
      </c>
      <c r="C177" s="269" t="s">
        <v>200</v>
      </c>
      <c r="D177" s="279">
        <v>3</v>
      </c>
      <c r="E177" s="280"/>
      <c r="F177" s="280"/>
    </row>
    <row r="178" spans="1:6" s="290" customFormat="1" ht="16.5">
      <c r="A178" s="288"/>
      <c r="B178" s="298" t="s">
        <v>508</v>
      </c>
      <c r="C178" s="269" t="s">
        <v>200</v>
      </c>
      <c r="D178" s="279">
        <v>1</v>
      </c>
      <c r="E178" s="280"/>
      <c r="F178" s="280"/>
    </row>
    <row r="179" spans="1:6" s="290" customFormat="1" ht="16.5">
      <c r="A179" s="299"/>
      <c r="B179" s="300" t="s">
        <v>509</v>
      </c>
      <c r="C179" s="269" t="s">
        <v>1</v>
      </c>
      <c r="D179" s="279">
        <v>4</v>
      </c>
      <c r="E179" s="280"/>
      <c r="F179" s="280"/>
    </row>
    <row r="180" spans="1:6" s="290" customFormat="1" ht="16.5">
      <c r="A180" s="288"/>
      <c r="B180" s="301" t="s">
        <v>510</v>
      </c>
      <c r="C180" s="269" t="s">
        <v>510</v>
      </c>
      <c r="D180" s="279"/>
      <c r="E180" s="280"/>
      <c r="F180" s="280"/>
    </row>
    <row r="181" spans="1:6" s="290" customFormat="1" ht="16.5">
      <c r="A181" s="288"/>
      <c r="B181" s="294" t="s">
        <v>511</v>
      </c>
      <c r="C181" s="269" t="s">
        <v>1</v>
      </c>
      <c r="D181" s="279">
        <v>2</v>
      </c>
      <c r="E181" s="280"/>
      <c r="F181" s="280"/>
    </row>
    <row r="182" spans="1:6" s="290" customFormat="1" ht="16.5">
      <c r="A182" s="288"/>
      <c r="B182" s="298" t="s">
        <v>512</v>
      </c>
      <c r="C182" s="269" t="s">
        <v>1</v>
      </c>
      <c r="D182" s="279">
        <v>8</v>
      </c>
      <c r="E182" s="280"/>
      <c r="F182" s="280"/>
    </row>
    <row r="183" spans="1:6" s="290" customFormat="1" ht="16.5">
      <c r="A183" s="299"/>
      <c r="B183" s="300" t="s">
        <v>510</v>
      </c>
      <c r="C183" s="269" t="s">
        <v>510</v>
      </c>
      <c r="D183" s="279"/>
      <c r="E183" s="280"/>
      <c r="F183" s="280"/>
    </row>
    <row r="184" spans="1:6" s="290" customFormat="1" ht="16.5">
      <c r="A184" s="288"/>
      <c r="B184" s="301" t="s">
        <v>513</v>
      </c>
      <c r="C184" s="269" t="s">
        <v>1</v>
      </c>
      <c r="D184" s="279">
        <v>4</v>
      </c>
      <c r="E184" s="280"/>
      <c r="F184" s="280"/>
    </row>
    <row r="185" spans="1:6" s="290" customFormat="1" ht="16.5">
      <c r="A185" s="288"/>
      <c r="B185" s="294" t="s">
        <v>514</v>
      </c>
      <c r="C185" s="269" t="s">
        <v>1</v>
      </c>
      <c r="D185" s="279">
        <v>4</v>
      </c>
      <c r="E185" s="280"/>
      <c r="F185" s="280"/>
    </row>
    <row r="186" spans="1:6" s="290" customFormat="1" ht="16.5">
      <c r="A186" s="288"/>
      <c r="B186" s="298" t="s">
        <v>515</v>
      </c>
      <c r="C186" s="269" t="s">
        <v>1</v>
      </c>
      <c r="D186" s="279">
        <v>12</v>
      </c>
      <c r="E186" s="280"/>
      <c r="F186" s="280"/>
    </row>
    <row r="187" spans="1:6" s="290" customFormat="1" ht="16.5">
      <c r="A187" s="288"/>
      <c r="B187" s="300" t="s">
        <v>516</v>
      </c>
      <c r="C187" s="269" t="s">
        <v>1</v>
      </c>
      <c r="D187" s="279">
        <v>24</v>
      </c>
      <c r="E187" s="280"/>
      <c r="F187" s="280"/>
    </row>
    <row r="188" spans="1:6" s="290" customFormat="1" ht="16.5">
      <c r="A188" s="299"/>
      <c r="B188" s="300" t="s">
        <v>517</v>
      </c>
      <c r="C188" s="269" t="s">
        <v>1</v>
      </c>
      <c r="D188" s="279">
        <v>4</v>
      </c>
      <c r="E188" s="280"/>
      <c r="F188" s="280"/>
    </row>
    <row r="189" spans="1:6" s="290" customFormat="1" ht="16.5">
      <c r="A189" s="288"/>
      <c r="B189" s="301" t="s">
        <v>518</v>
      </c>
      <c r="C189" s="269" t="s">
        <v>1</v>
      </c>
      <c r="D189" s="279">
        <v>8</v>
      </c>
      <c r="E189" s="280"/>
      <c r="F189" s="280"/>
    </row>
    <row r="190" spans="1:6" s="290" customFormat="1" ht="16.5">
      <c r="A190" s="288"/>
      <c r="B190" s="294" t="s">
        <v>519</v>
      </c>
      <c r="C190" s="269" t="s">
        <v>1</v>
      </c>
      <c r="D190" s="279">
        <v>8</v>
      </c>
      <c r="E190" s="280"/>
      <c r="F190" s="280"/>
    </row>
    <row r="191" spans="1:6" s="290" customFormat="1" ht="16.5">
      <c r="A191" s="288"/>
      <c r="B191" s="298" t="s">
        <v>510</v>
      </c>
      <c r="C191" s="269" t="s">
        <v>510</v>
      </c>
      <c r="D191" s="279"/>
      <c r="E191" s="280"/>
      <c r="F191" s="280"/>
    </row>
    <row r="192" spans="1:6" s="290" customFormat="1" ht="16.5">
      <c r="A192" s="299"/>
      <c r="B192" s="300" t="s">
        <v>520</v>
      </c>
      <c r="C192" s="269" t="s">
        <v>1</v>
      </c>
      <c r="D192" s="279">
        <v>4</v>
      </c>
      <c r="E192" s="280"/>
      <c r="F192" s="280"/>
    </row>
    <row r="193" spans="1:6" s="290" customFormat="1" ht="16.5">
      <c r="A193" s="299"/>
      <c r="B193" s="300" t="s">
        <v>521</v>
      </c>
      <c r="C193" s="269" t="s">
        <v>1</v>
      </c>
      <c r="D193" s="279">
        <v>4</v>
      </c>
      <c r="E193" s="280"/>
      <c r="F193" s="280"/>
    </row>
    <row r="194" spans="1:6" s="290" customFormat="1" ht="16.5">
      <c r="A194" s="299"/>
      <c r="B194" s="300" t="s">
        <v>522</v>
      </c>
      <c r="C194" s="269" t="s">
        <v>1</v>
      </c>
      <c r="D194" s="279">
        <v>4</v>
      </c>
      <c r="E194" s="280"/>
      <c r="F194" s="280"/>
    </row>
    <row r="195" spans="1:6" s="290" customFormat="1" ht="16.5">
      <c r="A195" s="299"/>
      <c r="B195" s="300" t="s">
        <v>523</v>
      </c>
      <c r="C195" s="269" t="s">
        <v>1</v>
      </c>
      <c r="D195" s="279">
        <v>4</v>
      </c>
      <c r="E195" s="280"/>
      <c r="F195" s="280"/>
    </row>
    <row r="196" spans="1:6" s="290" customFormat="1" ht="16.5">
      <c r="A196" s="299"/>
      <c r="B196" s="300" t="s">
        <v>524</v>
      </c>
      <c r="C196" s="269" t="s">
        <v>200</v>
      </c>
      <c r="D196" s="279">
        <v>6</v>
      </c>
      <c r="E196" s="280"/>
      <c r="F196" s="280"/>
    </row>
    <row r="197" spans="1:6" s="290" customFormat="1" ht="16.5">
      <c r="A197" s="299"/>
      <c r="B197" s="300" t="s">
        <v>525</v>
      </c>
      <c r="C197" s="269" t="s">
        <v>1</v>
      </c>
      <c r="D197" s="279">
        <v>8</v>
      </c>
      <c r="E197" s="280"/>
      <c r="F197" s="280"/>
    </row>
    <row r="198" spans="1:6" s="290" customFormat="1" ht="16.5">
      <c r="A198" s="299"/>
      <c r="B198" s="300" t="s">
        <v>526</v>
      </c>
      <c r="C198" s="269" t="s">
        <v>1</v>
      </c>
      <c r="D198" s="279">
        <v>4</v>
      </c>
      <c r="E198" s="280"/>
      <c r="F198" s="280"/>
    </row>
    <row r="199" spans="1:6" s="290" customFormat="1" ht="16.5">
      <c r="A199" s="299"/>
      <c r="B199" s="300" t="s">
        <v>510</v>
      </c>
      <c r="C199" s="269" t="s">
        <v>510</v>
      </c>
      <c r="D199" s="279"/>
      <c r="E199" s="280"/>
      <c r="F199" s="280"/>
    </row>
    <row r="200" spans="1:6" s="290" customFormat="1" ht="16.5">
      <c r="A200" s="299"/>
      <c r="B200" s="300" t="s">
        <v>527</v>
      </c>
      <c r="C200" s="269" t="s">
        <v>1</v>
      </c>
      <c r="D200" s="279">
        <v>2</v>
      </c>
      <c r="E200" s="280"/>
      <c r="F200" s="280"/>
    </row>
    <row r="201" spans="1:6" s="290" customFormat="1" ht="16.5">
      <c r="A201" s="299"/>
      <c r="B201" s="300" t="s">
        <v>528</v>
      </c>
      <c r="C201" s="269" t="s">
        <v>200</v>
      </c>
      <c r="D201" s="279">
        <v>0</v>
      </c>
      <c r="E201" s="280"/>
      <c r="F201" s="280"/>
    </row>
    <row r="202" spans="1:6" s="290" customFormat="1" ht="16.5">
      <c r="A202" s="299"/>
      <c r="B202" s="300" t="s">
        <v>529</v>
      </c>
      <c r="C202" s="269" t="s">
        <v>1</v>
      </c>
      <c r="D202" s="279">
        <v>4</v>
      </c>
      <c r="E202" s="280"/>
      <c r="F202" s="280"/>
    </row>
    <row r="203" spans="1:6" s="290" customFormat="1" ht="16.5">
      <c r="A203" s="299"/>
      <c r="B203" s="300" t="s">
        <v>530</v>
      </c>
      <c r="C203" s="269" t="s">
        <v>1</v>
      </c>
      <c r="D203" s="279">
        <v>2</v>
      </c>
      <c r="E203" s="280"/>
      <c r="F203" s="280"/>
    </row>
    <row r="204" spans="1:6" s="290" customFormat="1" ht="16.5">
      <c r="A204" s="299"/>
      <c r="B204" s="300" t="s">
        <v>541</v>
      </c>
      <c r="C204" s="269" t="s">
        <v>1</v>
      </c>
      <c r="D204" s="279">
        <v>2</v>
      </c>
      <c r="E204" s="280"/>
      <c r="F204" s="280"/>
    </row>
    <row r="205" spans="1:6" s="290" customFormat="1" ht="16.5">
      <c r="A205" s="299"/>
      <c r="B205" s="300" t="s">
        <v>542</v>
      </c>
      <c r="C205" s="269" t="s">
        <v>1</v>
      </c>
      <c r="D205" s="279">
        <v>2</v>
      </c>
      <c r="E205" s="280"/>
      <c r="F205" s="280"/>
    </row>
    <row r="206" spans="1:6" s="290" customFormat="1" ht="16.5">
      <c r="A206" s="299"/>
      <c r="B206" s="300" t="s">
        <v>531</v>
      </c>
      <c r="C206" s="269" t="s">
        <v>22</v>
      </c>
      <c r="D206" s="279">
        <v>1</v>
      </c>
      <c r="E206" s="280"/>
      <c r="F206" s="280"/>
    </row>
    <row r="207" spans="1:6" s="290" customFormat="1" ht="25.5">
      <c r="A207" s="288"/>
      <c r="B207" s="282" t="s">
        <v>532</v>
      </c>
      <c r="C207" s="295"/>
      <c r="D207" s="296"/>
      <c r="E207" s="297"/>
      <c r="F207" s="297"/>
    </row>
    <row r="208" spans="1:6" s="290" customFormat="1" ht="16.5">
      <c r="A208" s="288"/>
      <c r="B208" s="300" t="s">
        <v>543</v>
      </c>
      <c r="C208" s="302" t="s">
        <v>534</v>
      </c>
      <c r="D208" s="296">
        <v>4</v>
      </c>
      <c r="E208" s="343"/>
      <c r="F208" s="297">
        <f t="shared" ref="F208" si="8">+E208*D208</f>
        <v>0</v>
      </c>
    </row>
    <row r="209" spans="1:6" s="266" customFormat="1" ht="13.5">
      <c r="A209" s="271"/>
      <c r="B209" s="268"/>
      <c r="C209" s="269"/>
      <c r="D209" s="269"/>
      <c r="E209" s="270"/>
      <c r="F209" s="270"/>
    </row>
    <row r="210" spans="1:6" s="266" customFormat="1" ht="13.5">
      <c r="A210" s="271"/>
      <c r="B210" s="271" t="s">
        <v>544</v>
      </c>
      <c r="C210" s="276"/>
      <c r="D210" s="276"/>
      <c r="E210" s="276"/>
      <c r="F210" s="276"/>
    </row>
    <row r="211" spans="1:6" s="266" customFormat="1" ht="13.5">
      <c r="A211" s="271"/>
      <c r="B211" s="268"/>
      <c r="C211" s="269"/>
      <c r="D211" s="269"/>
      <c r="E211" s="270"/>
      <c r="F211" s="270"/>
    </row>
    <row r="212" spans="1:6" ht="140.25">
      <c r="A212" s="271">
        <f>COUNT($A$1:A211)+1</f>
        <v>23</v>
      </c>
      <c r="B212" s="306" t="s">
        <v>545</v>
      </c>
      <c r="C212" s="307"/>
      <c r="D212" s="279"/>
      <c r="E212" s="280"/>
      <c r="F212" s="280"/>
    </row>
    <row r="213" spans="1:6" ht="38.25">
      <c r="A213" s="271"/>
      <c r="B213" s="282" t="s">
        <v>546</v>
      </c>
      <c r="C213" s="278"/>
      <c r="D213" s="279"/>
      <c r="E213" s="280"/>
      <c r="F213" s="280"/>
    </row>
    <row r="214" spans="1:6" ht="14.25">
      <c r="A214" s="271"/>
      <c r="B214" s="283" t="s">
        <v>547</v>
      </c>
      <c r="C214" s="307" t="s">
        <v>22</v>
      </c>
      <c r="D214" s="279">
        <v>8</v>
      </c>
      <c r="E214" s="342"/>
      <c r="F214" s="280">
        <f t="shared" ref="F214" si="9">+E214*D214</f>
        <v>0</v>
      </c>
    </row>
    <row r="215" spans="1:6" ht="13.5">
      <c r="A215" s="308"/>
      <c r="B215" s="283"/>
      <c r="C215" s="307"/>
      <c r="D215" s="279"/>
      <c r="E215" s="309"/>
      <c r="F215" s="309"/>
    </row>
    <row r="216" spans="1:6" ht="89.25">
      <c r="A216" s="271">
        <f>COUNT($A$1:A215)+1</f>
        <v>24</v>
      </c>
      <c r="B216" s="277" t="s">
        <v>548</v>
      </c>
      <c r="C216" s="307"/>
      <c r="D216" s="307"/>
      <c r="E216" s="309"/>
      <c r="F216" s="309"/>
    </row>
    <row r="217" spans="1:6" ht="38.25">
      <c r="A217" s="308"/>
      <c r="B217" s="310" t="s">
        <v>549</v>
      </c>
      <c r="C217" s="307"/>
      <c r="D217" s="307"/>
      <c r="E217" s="309"/>
      <c r="F217" s="309"/>
    </row>
    <row r="218" spans="1:6" ht="13.5">
      <c r="A218" s="308"/>
      <c r="B218" s="283" t="s">
        <v>550</v>
      </c>
      <c r="C218" s="307" t="s">
        <v>1</v>
      </c>
      <c r="D218" s="307">
        <v>4</v>
      </c>
      <c r="E218" s="344"/>
      <c r="F218" s="280">
        <f>+E218*D218</f>
        <v>0</v>
      </c>
    </row>
    <row r="219" spans="1:6" ht="13.5">
      <c r="A219" s="308"/>
      <c r="B219" s="283"/>
      <c r="C219" s="307"/>
      <c r="D219" s="307"/>
      <c r="E219" s="309"/>
      <c r="F219" s="309"/>
    </row>
    <row r="220" spans="1:6" ht="89.25">
      <c r="A220" s="271">
        <f>COUNT($A$1:A219)+1</f>
        <v>25</v>
      </c>
      <c r="B220" s="283" t="s">
        <v>551</v>
      </c>
      <c r="C220" s="307"/>
      <c r="D220" s="307"/>
      <c r="E220" s="309"/>
      <c r="F220" s="309"/>
    </row>
    <row r="221" spans="1:6" ht="25.5">
      <c r="A221" s="308"/>
      <c r="B221" s="310" t="s">
        <v>552</v>
      </c>
      <c r="C221" s="307"/>
      <c r="D221" s="307"/>
      <c r="E221" s="309"/>
      <c r="F221" s="309"/>
    </row>
    <row r="222" spans="1:6" ht="13.5">
      <c r="A222" s="308"/>
      <c r="B222" s="283" t="s">
        <v>553</v>
      </c>
      <c r="C222" s="307" t="s">
        <v>1</v>
      </c>
      <c r="D222" s="307">
        <f>+D218</f>
        <v>4</v>
      </c>
      <c r="E222" s="344"/>
      <c r="F222" s="280">
        <f>+E222*D222</f>
        <v>0</v>
      </c>
    </row>
    <row r="223" spans="1:6" ht="13.5">
      <c r="A223" s="308"/>
      <c r="B223" s="283"/>
      <c r="C223" s="307"/>
      <c r="D223" s="307"/>
      <c r="E223" s="309"/>
      <c r="F223" s="309"/>
    </row>
    <row r="224" spans="1:6" ht="38.25">
      <c r="A224" s="271">
        <f>COUNT($A$1:A223)+1</f>
        <v>26</v>
      </c>
      <c r="B224" s="311" t="s">
        <v>554</v>
      </c>
      <c r="C224" s="278" t="s">
        <v>1</v>
      </c>
      <c r="D224" s="279">
        <v>1</v>
      </c>
      <c r="E224" s="342"/>
      <c r="F224" s="280">
        <f>+E224*D224</f>
        <v>0</v>
      </c>
    </row>
    <row r="225" spans="1:6" ht="13.5">
      <c r="A225" s="308"/>
      <c r="B225" s="283"/>
      <c r="C225" s="312"/>
      <c r="D225" s="279"/>
      <c r="E225" s="313"/>
      <c r="F225" s="313"/>
    </row>
    <row r="226" spans="1:6" ht="38.25">
      <c r="A226" s="271">
        <f>COUNT($A$1:A225)+1</f>
        <v>27</v>
      </c>
      <c r="B226" s="311" t="s">
        <v>555</v>
      </c>
      <c r="C226" s="314" t="s">
        <v>556</v>
      </c>
      <c r="D226" s="279">
        <v>1</v>
      </c>
      <c r="E226" s="342"/>
      <c r="F226" s="280">
        <f>+E226*D226</f>
        <v>0</v>
      </c>
    </row>
    <row r="227" spans="1:6">
      <c r="A227" s="315"/>
      <c r="B227" s="311"/>
      <c r="C227" s="314"/>
      <c r="D227" s="314"/>
      <c r="E227" s="270"/>
      <c r="F227" s="316"/>
    </row>
    <row r="228" spans="1:6" s="266" customFormat="1" ht="25.5">
      <c r="A228" s="271">
        <f>COUNT($A$1:A227)+1</f>
        <v>28</v>
      </c>
      <c r="B228" s="317" t="s">
        <v>557</v>
      </c>
      <c r="C228" s="269" t="s">
        <v>208</v>
      </c>
      <c r="D228" s="279">
        <v>18</v>
      </c>
      <c r="E228" s="342"/>
      <c r="F228" s="280">
        <f>D228*E228</f>
        <v>0</v>
      </c>
    </row>
    <row r="229" spans="1:6" s="266" customFormat="1" ht="13.5">
      <c r="A229" s="318"/>
      <c r="B229" s="319"/>
      <c r="C229" s="320"/>
      <c r="D229" s="269"/>
      <c r="E229" s="321"/>
      <c r="F229" s="322"/>
    </row>
    <row r="230" spans="1:6" ht="38.25">
      <c r="A230" s="271">
        <f>COUNT($A$1:A229)+1</f>
        <v>29</v>
      </c>
      <c r="B230" s="311" t="s">
        <v>558</v>
      </c>
      <c r="C230" s="314" t="s">
        <v>444</v>
      </c>
      <c r="D230" s="279">
        <v>18</v>
      </c>
      <c r="E230" s="342"/>
      <c r="F230" s="280">
        <f>+E230*D230</f>
        <v>0</v>
      </c>
    </row>
    <row r="231" spans="1:6">
      <c r="A231" s="315"/>
      <c r="B231" s="311"/>
      <c r="C231" s="314"/>
      <c r="D231" s="314"/>
      <c r="E231" s="270"/>
      <c r="F231" s="316"/>
    </row>
    <row r="232" spans="1:6" ht="38.25">
      <c r="A232" s="271">
        <f>COUNT($A$1:A231)+1</f>
        <v>30</v>
      </c>
      <c r="B232" s="323" t="s">
        <v>559</v>
      </c>
      <c r="C232" s="314" t="s">
        <v>556</v>
      </c>
      <c r="D232" s="279">
        <v>1</v>
      </c>
      <c r="E232" s="342"/>
      <c r="F232" s="280">
        <f>D232*E232</f>
        <v>0</v>
      </c>
    </row>
    <row r="233" spans="1:6">
      <c r="A233" s="315"/>
      <c r="B233" s="311"/>
      <c r="C233" s="314"/>
      <c r="D233" s="314"/>
      <c r="E233" s="270"/>
      <c r="F233" s="316"/>
    </row>
    <row r="234" spans="1:6" ht="13.5">
      <c r="A234" s="271">
        <f>COUNT($A$1:A233)+1</f>
        <v>31</v>
      </c>
      <c r="B234" s="324" t="s">
        <v>560</v>
      </c>
      <c r="C234" s="314" t="s">
        <v>556</v>
      </c>
      <c r="D234" s="279">
        <v>1</v>
      </c>
      <c r="E234" s="342"/>
      <c r="F234" s="280">
        <f>D234*E234</f>
        <v>0</v>
      </c>
    </row>
    <row r="235" spans="1:6" ht="13.5">
      <c r="A235" s="271"/>
      <c r="B235" s="324"/>
      <c r="C235" s="314"/>
      <c r="D235" s="314"/>
      <c r="E235" s="270"/>
      <c r="F235" s="270"/>
    </row>
    <row r="236" spans="1:6" s="266" customFormat="1" ht="25.5">
      <c r="A236" s="271">
        <f>COUNT($A$1:A235)+1</f>
        <v>32</v>
      </c>
      <c r="B236" s="317" t="s">
        <v>561</v>
      </c>
      <c r="C236" s="269" t="s">
        <v>1</v>
      </c>
      <c r="D236" s="279">
        <v>10</v>
      </c>
      <c r="E236" s="342"/>
      <c r="F236" s="280">
        <f>D236*E236</f>
        <v>0</v>
      </c>
    </row>
    <row r="237" spans="1:6" s="266" customFormat="1" ht="13.5">
      <c r="A237" s="325"/>
      <c r="B237" s="317"/>
      <c r="C237" s="320"/>
      <c r="D237" s="320"/>
      <c r="E237" s="321"/>
      <c r="F237" s="322"/>
    </row>
    <row r="238" spans="1:6" s="266" customFormat="1" ht="13.5">
      <c r="A238" s="271">
        <f>COUNT($A$1:A237)+1</f>
        <v>33</v>
      </c>
      <c r="B238" s="317" t="s">
        <v>562</v>
      </c>
      <c r="C238" s="269" t="s">
        <v>22</v>
      </c>
      <c r="D238" s="279">
        <v>1</v>
      </c>
      <c r="E238" s="342"/>
      <c r="F238" s="280">
        <f>D238*E238</f>
        <v>0</v>
      </c>
    </row>
    <row r="239" spans="1:6" s="266" customFormat="1">
      <c r="A239" s="326"/>
      <c r="B239" s="317"/>
      <c r="C239" s="269"/>
      <c r="D239" s="269"/>
      <c r="E239" s="270"/>
      <c r="F239" s="270"/>
    </row>
    <row r="240" spans="1:6" s="266" customFormat="1" ht="13.5">
      <c r="A240" s="271">
        <f>COUNT($A$1:A239)+1</f>
        <v>34</v>
      </c>
      <c r="B240" s="311" t="s">
        <v>563</v>
      </c>
      <c r="C240" s="269" t="s">
        <v>22</v>
      </c>
      <c r="D240" s="279">
        <v>1</v>
      </c>
      <c r="E240" s="342"/>
      <c r="F240" s="280">
        <f>D240*E240</f>
        <v>0</v>
      </c>
    </row>
    <row r="241" spans="1:6" s="266" customFormat="1">
      <c r="A241" s="267"/>
      <c r="B241" s="324"/>
      <c r="C241" s="320"/>
      <c r="D241" s="320"/>
      <c r="E241" s="270"/>
      <c r="F241" s="270"/>
    </row>
    <row r="242" spans="1:6" s="266" customFormat="1" ht="25.5">
      <c r="A242" s="271">
        <f>COUNT($A$1:A241)+1</f>
        <v>35</v>
      </c>
      <c r="B242" s="317" t="s">
        <v>564</v>
      </c>
      <c r="C242" s="269" t="s">
        <v>22</v>
      </c>
      <c r="D242" s="279">
        <v>1</v>
      </c>
      <c r="E242" s="342"/>
      <c r="F242" s="280">
        <f>D242*E242</f>
        <v>0</v>
      </c>
    </row>
    <row r="243" spans="1:6" s="266" customFormat="1">
      <c r="A243" s="267"/>
      <c r="B243" s="324"/>
      <c r="C243" s="320"/>
      <c r="D243" s="320"/>
      <c r="E243" s="270"/>
      <c r="F243" s="270"/>
    </row>
    <row r="244" spans="1:6" s="266" customFormat="1" ht="13.5">
      <c r="A244" s="271">
        <f>COUNT($A$1:A243)+1</f>
        <v>36</v>
      </c>
      <c r="B244" s="285" t="s">
        <v>565</v>
      </c>
      <c r="C244" s="269" t="s">
        <v>445</v>
      </c>
      <c r="D244" s="279">
        <v>3</v>
      </c>
      <c r="E244" s="270"/>
      <c r="F244" s="280">
        <f>SUM($F$13:F242)*D244%</f>
        <v>0</v>
      </c>
    </row>
    <row r="245" spans="1:6" s="266" customFormat="1" ht="13.5">
      <c r="A245" s="271"/>
      <c r="B245" s="285"/>
      <c r="C245" s="269"/>
      <c r="D245" s="279"/>
      <c r="E245" s="270"/>
      <c r="F245" s="280"/>
    </row>
    <row r="246" spans="1:6" s="266" customFormat="1" ht="38.25">
      <c r="A246" s="271">
        <f>COUNT($A$1:A244)+1</f>
        <v>37</v>
      </c>
      <c r="B246" s="36" t="s">
        <v>296</v>
      </c>
      <c r="C246" s="269" t="s">
        <v>445</v>
      </c>
      <c r="D246" s="279">
        <v>10</v>
      </c>
      <c r="E246" s="270"/>
      <c r="F246" s="280">
        <f>SUM($F$13:F244)*D246%</f>
        <v>0</v>
      </c>
    </row>
    <row r="247" spans="1:6" s="266" customFormat="1" ht="13.5" thickBot="1">
      <c r="A247" s="327"/>
      <c r="B247" s="328"/>
      <c r="C247" s="329"/>
      <c r="D247" s="330"/>
      <c r="E247" s="331"/>
      <c r="F247" s="332"/>
    </row>
    <row r="248" spans="1:6" s="266" customFormat="1" ht="13.5" thickTop="1">
      <c r="A248" s="326"/>
      <c r="B248" s="333" t="s">
        <v>566</v>
      </c>
      <c r="C248" s="334"/>
      <c r="D248" s="334"/>
      <c r="E248" s="335"/>
      <c r="F248" s="280">
        <f>SUM(F1:F247)</f>
        <v>0</v>
      </c>
    </row>
    <row r="249" spans="1:6" s="266" customFormat="1">
      <c r="A249" s="336"/>
      <c r="B249" s="337"/>
      <c r="C249" s="269"/>
      <c r="D249" s="269"/>
      <c r="E249" s="281"/>
      <c r="F249" s="281"/>
    </row>
    <row r="250" spans="1:6" s="266" customFormat="1">
      <c r="A250" s="336"/>
      <c r="B250" s="338"/>
      <c r="C250" s="269"/>
      <c r="D250" s="269"/>
      <c r="E250" s="281"/>
      <c r="F250" s="281"/>
    </row>
    <row r="251" spans="1:6" s="266" customFormat="1">
      <c r="A251" s="336"/>
      <c r="B251" s="337"/>
      <c r="C251" s="269"/>
      <c r="D251" s="269"/>
      <c r="E251" s="281"/>
      <c r="F251" s="281"/>
    </row>
    <row r="252" spans="1:6" s="266" customFormat="1">
      <c r="A252" s="336"/>
      <c r="B252" s="337"/>
      <c r="C252" s="269"/>
      <c r="D252" s="269"/>
      <c r="E252" s="281"/>
      <c r="F252" s="281"/>
    </row>
    <row r="253" spans="1:6" s="266" customFormat="1">
      <c r="A253" s="336"/>
      <c r="B253" s="339"/>
      <c r="C253" s="269"/>
      <c r="D253" s="269"/>
      <c r="E253" s="281"/>
      <c r="F253" s="281"/>
    </row>
    <row r="254" spans="1:6">
      <c r="A254" s="336"/>
    </row>
    <row r="255" spans="1:6">
      <c r="A255" s="336"/>
    </row>
    <row r="256" spans="1:6">
      <c r="A256" s="336"/>
    </row>
    <row r="257" spans="1:6" s="266" customFormat="1">
      <c r="A257" s="336"/>
      <c r="B257" s="338"/>
      <c r="C257" s="269"/>
      <c r="D257" s="269"/>
      <c r="E257" s="281"/>
      <c r="F257" s="281"/>
    </row>
    <row r="258" spans="1:6" s="266" customFormat="1">
      <c r="A258" s="336"/>
      <c r="B258" s="339"/>
      <c r="C258" s="269"/>
      <c r="D258" s="269"/>
      <c r="E258" s="281"/>
      <c r="F258" s="281"/>
    </row>
    <row r="259" spans="1:6" s="266" customFormat="1">
      <c r="A259" s="336"/>
      <c r="B259" s="338"/>
      <c r="C259" s="269"/>
      <c r="D259" s="269"/>
      <c r="E259" s="281"/>
      <c r="F259" s="281"/>
    </row>
    <row r="260" spans="1:6" s="266" customFormat="1">
      <c r="A260" s="336"/>
      <c r="B260" s="338"/>
      <c r="C260" s="269"/>
      <c r="D260" s="269"/>
      <c r="E260" s="281"/>
      <c r="F260" s="281"/>
    </row>
    <row r="261" spans="1:6" s="266" customFormat="1">
      <c r="A261" s="336"/>
      <c r="B261" s="337"/>
      <c r="C261" s="269"/>
      <c r="D261" s="269"/>
      <c r="E261" s="281"/>
      <c r="F261" s="281"/>
    </row>
    <row r="262" spans="1:6" s="266" customFormat="1">
      <c r="A262" s="336"/>
      <c r="B262" s="337"/>
      <c r="C262" s="269"/>
      <c r="D262" s="269"/>
      <c r="E262" s="281"/>
      <c r="F262" s="281"/>
    </row>
    <row r="263" spans="1:6" s="266" customFormat="1">
      <c r="A263" s="336"/>
      <c r="B263" s="338"/>
      <c r="C263" s="269"/>
      <c r="D263" s="269"/>
      <c r="E263" s="281"/>
      <c r="F263" s="281"/>
    </row>
    <row r="264" spans="1:6" s="266" customFormat="1">
      <c r="A264" s="336"/>
      <c r="B264" s="337"/>
      <c r="C264" s="269"/>
      <c r="D264" s="269"/>
      <c r="E264" s="281"/>
      <c r="F264" s="281"/>
    </row>
    <row r="265" spans="1:6" s="266" customFormat="1">
      <c r="A265" s="336"/>
      <c r="B265" s="337"/>
      <c r="C265" s="269"/>
      <c r="D265" s="269"/>
      <c r="E265" s="281"/>
      <c r="F265" s="281"/>
    </row>
    <row r="266" spans="1:6" s="266" customFormat="1">
      <c r="A266" s="336"/>
      <c r="B266" s="338"/>
      <c r="C266" s="269"/>
      <c r="D266" s="269"/>
      <c r="E266" s="281"/>
      <c r="F266" s="281"/>
    </row>
    <row r="267" spans="1:6" s="266" customFormat="1">
      <c r="A267" s="336"/>
      <c r="B267" s="337"/>
      <c r="C267" s="269"/>
      <c r="D267" s="269"/>
      <c r="E267" s="281"/>
      <c r="F267" s="281"/>
    </row>
    <row r="268" spans="1:6" s="266" customFormat="1">
      <c r="A268" s="336"/>
      <c r="B268" s="337"/>
      <c r="C268" s="269"/>
      <c r="D268" s="269"/>
      <c r="E268" s="281"/>
      <c r="F268" s="281"/>
    </row>
    <row r="269" spans="1:6" s="266" customFormat="1">
      <c r="A269" s="336"/>
      <c r="B269" s="338"/>
      <c r="C269" s="269"/>
      <c r="D269" s="269"/>
      <c r="E269" s="281"/>
      <c r="F269" s="281"/>
    </row>
    <row r="270" spans="1:6" s="266" customFormat="1">
      <c r="A270" s="336"/>
      <c r="B270" s="337"/>
      <c r="C270" s="269"/>
      <c r="D270" s="269"/>
      <c r="E270" s="281"/>
      <c r="F270" s="281"/>
    </row>
    <row r="271" spans="1:6" s="266" customFormat="1">
      <c r="A271" s="336"/>
      <c r="B271" s="337"/>
      <c r="C271" s="269"/>
      <c r="D271" s="269"/>
      <c r="E271" s="281"/>
      <c r="F271" s="281"/>
    </row>
    <row r="272" spans="1:6" s="266" customFormat="1">
      <c r="A272" s="336"/>
      <c r="B272" s="338"/>
      <c r="C272" s="269"/>
      <c r="D272" s="269"/>
      <c r="E272" s="281"/>
      <c r="F272" s="281"/>
    </row>
    <row r="273" spans="1:6" s="266" customFormat="1">
      <c r="A273" s="336"/>
      <c r="B273" s="337"/>
      <c r="C273" s="269"/>
      <c r="D273" s="269"/>
      <c r="E273" s="281"/>
      <c r="F273" s="281"/>
    </row>
    <row r="274" spans="1:6" s="266" customFormat="1">
      <c r="A274" s="336"/>
      <c r="B274" s="337"/>
      <c r="C274" s="269"/>
      <c r="D274" s="269"/>
      <c r="E274" s="281"/>
      <c r="F274" s="281"/>
    </row>
    <row r="275" spans="1:6" s="266" customFormat="1">
      <c r="A275" s="336"/>
      <c r="B275" s="338"/>
      <c r="C275" s="269"/>
      <c r="D275" s="269"/>
      <c r="E275" s="281"/>
      <c r="F275" s="281"/>
    </row>
    <row r="276" spans="1:6" s="266" customFormat="1">
      <c r="A276" s="336"/>
      <c r="B276" s="337"/>
      <c r="C276" s="269"/>
      <c r="D276" s="269"/>
      <c r="E276" s="281"/>
      <c r="F276" s="281"/>
    </row>
    <row r="277" spans="1:6" s="266" customFormat="1">
      <c r="A277" s="336"/>
      <c r="B277" s="337"/>
      <c r="C277" s="269"/>
      <c r="D277" s="269"/>
      <c r="E277" s="281"/>
      <c r="F277" s="281"/>
    </row>
    <row r="278" spans="1:6" s="266" customFormat="1">
      <c r="A278" s="336"/>
      <c r="B278" s="337"/>
      <c r="C278" s="269"/>
      <c r="D278" s="269"/>
      <c r="E278" s="281"/>
      <c r="F278" s="281"/>
    </row>
    <row r="279" spans="1:6" s="266" customFormat="1">
      <c r="A279" s="336"/>
      <c r="B279" s="337"/>
      <c r="C279" s="269"/>
      <c r="D279" s="269"/>
      <c r="E279" s="281"/>
      <c r="F279" s="281"/>
    </row>
    <row r="280" spans="1:6" s="266" customFormat="1">
      <c r="A280" s="336"/>
      <c r="B280" s="337"/>
      <c r="C280" s="269"/>
      <c r="D280" s="269"/>
      <c r="E280" s="281"/>
      <c r="F280" s="281"/>
    </row>
    <row r="281" spans="1:6" s="266" customFormat="1">
      <c r="A281" s="336"/>
      <c r="B281" s="337"/>
      <c r="C281" s="269"/>
      <c r="D281" s="269"/>
      <c r="E281" s="281"/>
      <c r="F281" s="281"/>
    </row>
    <row r="282" spans="1:6" s="266" customFormat="1">
      <c r="A282" s="336"/>
      <c r="B282" s="337"/>
      <c r="C282" s="269"/>
      <c r="D282" s="269"/>
      <c r="E282" s="281"/>
      <c r="F282" s="281"/>
    </row>
    <row r="283" spans="1:6">
      <c r="A283" s="336"/>
    </row>
    <row r="284" spans="1:6" s="266" customFormat="1">
      <c r="A284" s="336"/>
      <c r="B284" s="337"/>
      <c r="C284" s="269"/>
      <c r="D284" s="269"/>
      <c r="E284" s="281"/>
      <c r="F284" s="281"/>
    </row>
    <row r="285" spans="1:6" s="266" customFormat="1">
      <c r="A285" s="336"/>
      <c r="B285" s="337"/>
      <c r="C285" s="269"/>
      <c r="D285" s="269"/>
      <c r="E285" s="281"/>
      <c r="F285" s="281"/>
    </row>
    <row r="286" spans="1:6" s="266" customFormat="1">
      <c r="A286" s="336"/>
      <c r="B286" s="337"/>
      <c r="C286" s="269"/>
      <c r="D286" s="269"/>
      <c r="E286" s="281"/>
      <c r="F286" s="281"/>
    </row>
    <row r="287" spans="1:6" s="266" customFormat="1">
      <c r="A287" s="336"/>
      <c r="B287" s="337"/>
      <c r="C287" s="269"/>
      <c r="D287" s="269"/>
      <c r="E287" s="281"/>
      <c r="F287" s="281"/>
    </row>
    <row r="288" spans="1:6">
      <c r="A288" s="336"/>
    </row>
    <row r="289" spans="1:6" s="266" customFormat="1">
      <c r="A289" s="336"/>
      <c r="B289" s="337"/>
      <c r="C289" s="269"/>
      <c r="D289" s="269"/>
      <c r="E289" s="281"/>
      <c r="F289" s="281"/>
    </row>
    <row r="290" spans="1:6" s="266" customFormat="1">
      <c r="A290" s="336"/>
      <c r="B290" s="337"/>
      <c r="C290" s="269"/>
      <c r="D290" s="269"/>
      <c r="E290" s="281"/>
      <c r="F290" s="281"/>
    </row>
    <row r="291" spans="1:6">
      <c r="A291" s="336"/>
    </row>
    <row r="292" spans="1:6" s="266" customFormat="1">
      <c r="A292" s="336"/>
      <c r="B292" s="337"/>
      <c r="C292" s="269"/>
      <c r="D292" s="269"/>
      <c r="E292" s="281"/>
      <c r="F292" s="281"/>
    </row>
    <row r="293" spans="1:6" s="266" customFormat="1">
      <c r="A293" s="336"/>
      <c r="B293" s="337"/>
      <c r="C293" s="269"/>
      <c r="D293" s="269"/>
      <c r="E293" s="281"/>
      <c r="F293" s="281"/>
    </row>
    <row r="294" spans="1:6" s="266" customFormat="1">
      <c r="A294" s="336"/>
      <c r="B294" s="337"/>
      <c r="C294" s="269"/>
      <c r="D294" s="269"/>
      <c r="E294" s="281"/>
      <c r="F294" s="281"/>
    </row>
    <row r="295" spans="1:6" s="266" customFormat="1">
      <c r="A295" s="336"/>
      <c r="B295" s="338"/>
      <c r="C295" s="269"/>
      <c r="D295" s="269"/>
      <c r="E295" s="281"/>
      <c r="F295" s="281"/>
    </row>
    <row r="296" spans="1:6" s="266" customFormat="1">
      <c r="A296" s="336"/>
      <c r="B296" s="338"/>
      <c r="C296" s="269"/>
      <c r="D296" s="269"/>
      <c r="E296" s="281"/>
      <c r="F296" s="281"/>
    </row>
    <row r="297" spans="1:6" s="266" customFormat="1">
      <c r="A297" s="336"/>
      <c r="B297" s="338"/>
      <c r="C297" s="269"/>
      <c r="D297" s="269"/>
      <c r="E297" s="281"/>
      <c r="F297" s="281"/>
    </row>
    <row r="298" spans="1:6" s="266" customFormat="1">
      <c r="A298" s="336"/>
      <c r="B298" s="337"/>
      <c r="C298" s="269"/>
      <c r="D298" s="269"/>
      <c r="E298" s="281"/>
      <c r="F298" s="281"/>
    </row>
    <row r="299" spans="1:6" s="266" customFormat="1">
      <c r="A299" s="336"/>
      <c r="B299" s="337"/>
      <c r="C299" s="269"/>
      <c r="D299" s="269"/>
      <c r="E299" s="281"/>
      <c r="F299" s="281"/>
    </row>
    <row r="300" spans="1:6" s="266" customFormat="1">
      <c r="A300" s="336"/>
      <c r="B300" s="337"/>
      <c r="C300" s="269"/>
      <c r="D300" s="269"/>
      <c r="E300" s="281"/>
      <c r="F300" s="281"/>
    </row>
    <row r="301" spans="1:6" s="266" customFormat="1">
      <c r="A301" s="336"/>
      <c r="B301" s="337"/>
      <c r="C301" s="269"/>
      <c r="D301" s="269"/>
      <c r="E301" s="281"/>
      <c r="F301" s="281"/>
    </row>
    <row r="302" spans="1:6" s="266" customFormat="1">
      <c r="A302" s="336"/>
      <c r="B302" s="337"/>
      <c r="C302" s="269"/>
      <c r="D302" s="269"/>
      <c r="E302" s="281"/>
      <c r="F302" s="281"/>
    </row>
    <row r="303" spans="1:6" s="266" customFormat="1">
      <c r="A303" s="336"/>
      <c r="B303" s="338"/>
      <c r="C303" s="269"/>
      <c r="D303" s="269"/>
      <c r="E303" s="281"/>
      <c r="F303" s="281"/>
    </row>
    <row r="304" spans="1:6" s="266" customFormat="1">
      <c r="A304" s="336"/>
      <c r="B304" s="337"/>
      <c r="C304" s="269"/>
      <c r="D304" s="269"/>
      <c r="E304" s="281"/>
      <c r="F304" s="281"/>
    </row>
    <row r="305" spans="1:6" s="266" customFormat="1">
      <c r="A305" s="336"/>
      <c r="B305" s="337"/>
      <c r="C305" s="269"/>
      <c r="D305" s="269"/>
      <c r="E305" s="281"/>
      <c r="F305" s="281"/>
    </row>
    <row r="306" spans="1:6" s="266" customFormat="1">
      <c r="A306" s="336"/>
      <c r="B306" s="339"/>
      <c r="C306" s="269"/>
      <c r="D306" s="269"/>
      <c r="E306" s="281"/>
      <c r="F306" s="281"/>
    </row>
    <row r="307" spans="1:6" s="266" customFormat="1">
      <c r="A307" s="336"/>
      <c r="B307" s="339"/>
      <c r="C307" s="269"/>
      <c r="D307" s="269"/>
      <c r="E307" s="281"/>
      <c r="F307" s="281"/>
    </row>
    <row r="308" spans="1:6" s="266" customFormat="1">
      <c r="A308" s="336"/>
      <c r="B308" s="339"/>
      <c r="C308" s="269"/>
      <c r="D308" s="269"/>
      <c r="E308" s="281"/>
      <c r="F308" s="281"/>
    </row>
    <row r="309" spans="1:6" s="266" customFormat="1">
      <c r="A309" s="336"/>
      <c r="B309" s="337"/>
      <c r="C309" s="269"/>
      <c r="D309" s="269"/>
      <c r="E309" s="281"/>
      <c r="F309" s="281"/>
    </row>
    <row r="310" spans="1:6" s="266" customFormat="1">
      <c r="A310" s="336"/>
      <c r="B310" s="338"/>
      <c r="C310" s="269"/>
      <c r="D310" s="269"/>
      <c r="E310" s="281"/>
      <c r="F310" s="281"/>
    </row>
    <row r="311" spans="1:6" s="266" customFormat="1">
      <c r="A311" s="336"/>
      <c r="B311" s="339"/>
      <c r="C311" s="269"/>
      <c r="D311" s="269"/>
      <c r="E311" s="281"/>
      <c r="F311" s="281"/>
    </row>
    <row r="312" spans="1:6" s="266" customFormat="1">
      <c r="A312" s="336"/>
      <c r="B312" s="338"/>
      <c r="C312" s="269"/>
      <c r="D312" s="269"/>
      <c r="E312" s="281"/>
      <c r="F312" s="281"/>
    </row>
    <row r="313" spans="1:6" s="266" customFormat="1">
      <c r="A313" s="336"/>
      <c r="B313" s="338"/>
      <c r="C313" s="269"/>
      <c r="D313" s="269"/>
      <c r="E313" s="281"/>
      <c r="F313" s="281"/>
    </row>
    <row r="314" spans="1:6" s="266" customFormat="1">
      <c r="A314" s="336"/>
      <c r="B314" s="337"/>
      <c r="C314" s="269"/>
      <c r="D314" s="269"/>
      <c r="E314" s="281"/>
      <c r="F314" s="281"/>
    </row>
    <row r="315" spans="1:6" s="266" customFormat="1">
      <c r="A315" s="336"/>
      <c r="B315" s="337"/>
      <c r="C315" s="269"/>
      <c r="D315" s="269"/>
      <c r="E315" s="281"/>
      <c r="F315" s="281"/>
    </row>
    <row r="316" spans="1:6" s="266" customFormat="1">
      <c r="A316" s="336"/>
      <c r="B316" s="337"/>
      <c r="C316" s="269"/>
      <c r="D316" s="269"/>
      <c r="E316" s="281"/>
      <c r="F316" s="281"/>
    </row>
    <row r="317" spans="1:6" s="266" customFormat="1">
      <c r="A317" s="336"/>
      <c r="B317" s="337"/>
      <c r="C317" s="269"/>
      <c r="D317" s="269"/>
      <c r="E317" s="281"/>
      <c r="F317" s="281"/>
    </row>
    <row r="318" spans="1:6" s="266" customFormat="1">
      <c r="A318" s="336"/>
      <c r="B318" s="338"/>
      <c r="C318" s="269"/>
      <c r="D318" s="269"/>
      <c r="E318" s="281"/>
      <c r="F318" s="281"/>
    </row>
    <row r="319" spans="1:6" s="266" customFormat="1">
      <c r="A319" s="336"/>
      <c r="B319" s="337"/>
      <c r="C319" s="269"/>
      <c r="D319" s="269"/>
      <c r="E319" s="281"/>
      <c r="F319" s="281"/>
    </row>
    <row r="320" spans="1:6" s="266" customFormat="1">
      <c r="A320" s="336"/>
      <c r="B320" s="337"/>
      <c r="C320" s="269"/>
      <c r="D320" s="269"/>
      <c r="E320" s="281"/>
      <c r="F320" s="281"/>
    </row>
    <row r="321" spans="1:6" s="266" customFormat="1">
      <c r="A321" s="336"/>
      <c r="B321" s="338"/>
      <c r="C321" s="269"/>
      <c r="D321" s="269"/>
      <c r="E321" s="281"/>
      <c r="F321" s="281"/>
    </row>
    <row r="322" spans="1:6" s="266" customFormat="1">
      <c r="A322" s="336"/>
      <c r="B322" s="337"/>
      <c r="C322" s="269"/>
      <c r="D322" s="269"/>
      <c r="E322" s="281"/>
      <c r="F322" s="281"/>
    </row>
    <row r="323" spans="1:6" s="266" customFormat="1">
      <c r="A323" s="336"/>
      <c r="B323" s="337"/>
      <c r="C323" s="269"/>
      <c r="D323" s="269"/>
      <c r="E323" s="281"/>
      <c r="F323" s="281"/>
    </row>
    <row r="324" spans="1:6" s="266" customFormat="1">
      <c r="A324" s="336"/>
      <c r="B324" s="337"/>
      <c r="C324" s="269"/>
      <c r="D324" s="269"/>
      <c r="E324" s="281"/>
      <c r="F324" s="281"/>
    </row>
    <row r="325" spans="1:6" s="266" customFormat="1">
      <c r="A325" s="336"/>
      <c r="B325" s="338"/>
      <c r="C325" s="269"/>
      <c r="D325" s="269"/>
      <c r="E325" s="281"/>
      <c r="F325" s="281"/>
    </row>
    <row r="326" spans="1:6" s="266" customFormat="1">
      <c r="A326" s="336"/>
      <c r="B326" s="338"/>
      <c r="C326" s="269"/>
      <c r="D326" s="269"/>
      <c r="E326" s="281"/>
      <c r="F326" s="281"/>
    </row>
    <row r="327" spans="1:6" s="266" customFormat="1">
      <c r="A327" s="336"/>
      <c r="B327" s="338"/>
      <c r="C327" s="269"/>
      <c r="D327" s="269"/>
      <c r="E327" s="281"/>
      <c r="F327" s="281"/>
    </row>
    <row r="328" spans="1:6" s="266" customFormat="1">
      <c r="A328" s="336"/>
      <c r="B328" s="337"/>
      <c r="C328" s="269"/>
      <c r="D328" s="269"/>
      <c r="E328" s="281"/>
      <c r="F328" s="281"/>
    </row>
    <row r="329" spans="1:6" s="266" customFormat="1">
      <c r="A329" s="336"/>
      <c r="B329" s="337"/>
      <c r="C329" s="269"/>
      <c r="D329" s="269"/>
      <c r="E329" s="281"/>
      <c r="F329" s="281"/>
    </row>
    <row r="330" spans="1:6" s="266" customFormat="1">
      <c r="A330" s="336"/>
      <c r="B330" s="337"/>
      <c r="C330" s="269"/>
      <c r="D330" s="269"/>
      <c r="E330" s="281"/>
      <c r="F330" s="281"/>
    </row>
    <row r="331" spans="1:6" s="266" customFormat="1">
      <c r="A331" s="336"/>
      <c r="B331" s="337"/>
      <c r="C331" s="269"/>
      <c r="D331" s="269"/>
      <c r="E331" s="281"/>
      <c r="F331" s="281"/>
    </row>
    <row r="332" spans="1:6" s="266" customFormat="1">
      <c r="A332" s="336"/>
      <c r="B332" s="337"/>
      <c r="C332" s="269"/>
      <c r="D332" s="269"/>
      <c r="E332" s="281"/>
      <c r="F332" s="281"/>
    </row>
    <row r="333" spans="1:6" s="266" customFormat="1">
      <c r="A333" s="336"/>
      <c r="B333" s="338"/>
      <c r="C333" s="269"/>
      <c r="D333" s="269"/>
      <c r="E333" s="281"/>
      <c r="F333" s="281"/>
    </row>
    <row r="334" spans="1:6" s="266" customFormat="1">
      <c r="A334" s="336"/>
      <c r="B334" s="337"/>
      <c r="C334" s="269"/>
      <c r="D334" s="269"/>
      <c r="E334" s="281"/>
      <c r="F334" s="281"/>
    </row>
    <row r="335" spans="1:6" s="266" customFormat="1">
      <c r="A335" s="336"/>
      <c r="B335" s="337"/>
      <c r="C335" s="269"/>
      <c r="D335" s="269"/>
      <c r="E335" s="281"/>
      <c r="F335" s="281"/>
    </row>
    <row r="336" spans="1:6" s="266" customFormat="1">
      <c r="A336" s="336"/>
      <c r="B336" s="339"/>
      <c r="C336" s="269"/>
      <c r="D336" s="269"/>
      <c r="E336" s="281"/>
      <c r="F336" s="281"/>
    </row>
    <row r="337" spans="1:6">
      <c r="A337" s="336"/>
    </row>
    <row r="338" spans="1:6" s="266" customFormat="1">
      <c r="A338" s="336"/>
      <c r="B338" s="340"/>
      <c r="C338" s="269"/>
      <c r="D338" s="269"/>
      <c r="E338" s="281"/>
      <c r="F338" s="281"/>
    </row>
    <row r="339" spans="1:6">
      <c r="A339" s="336"/>
    </row>
    <row r="340" spans="1:6">
      <c r="A340" s="336"/>
    </row>
    <row r="341" spans="1:6">
      <c r="A341" s="336"/>
    </row>
    <row r="342" spans="1:6">
      <c r="A342" s="336"/>
    </row>
    <row r="343" spans="1:6">
      <c r="A343" s="336"/>
    </row>
  </sheetData>
  <sheetProtection password="CF65" sheet="1" objects="1" scenarios="1"/>
  <pageMargins left="0.78740157480314965" right="0.40625"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9"/>
  <sheetViews>
    <sheetView showGridLines="0" zoomScaleNormal="100" zoomScaleSheetLayoutView="190" workbookViewId="0">
      <selection activeCell="C47" sqref="C47"/>
    </sheetView>
  </sheetViews>
  <sheetFormatPr defaultColWidth="8.85546875" defaultRowHeight="12.75"/>
  <cols>
    <col min="1" max="1" width="6.140625" style="1" customWidth="1"/>
    <col min="2" max="2" width="5.5703125" style="1" customWidth="1"/>
    <col min="3" max="3" width="34.42578125" style="1" customWidth="1"/>
    <col min="4" max="5" width="6.42578125" style="1" customWidth="1"/>
    <col min="6" max="6" width="10.85546875" style="1" bestFit="1" customWidth="1"/>
    <col min="7" max="7" width="14.140625" style="15" customWidth="1"/>
    <col min="8" max="16384" width="8.85546875" style="1"/>
  </cols>
  <sheetData>
    <row r="1" spans="1:7" ht="27" customHeight="1">
      <c r="A1" s="22" t="s">
        <v>2</v>
      </c>
      <c r="B1" s="22"/>
      <c r="C1" s="22"/>
      <c r="D1" s="22"/>
      <c r="E1" s="22"/>
      <c r="F1" s="22"/>
      <c r="G1" s="22"/>
    </row>
    <row r="2" spans="1:7" ht="15" customHeight="1">
      <c r="A2" s="355" t="s">
        <v>18</v>
      </c>
      <c r="B2" s="355"/>
      <c r="C2" s="355"/>
      <c r="D2" s="355"/>
      <c r="E2" s="355"/>
      <c r="F2" s="355"/>
      <c r="G2" s="355"/>
    </row>
    <row r="3" spans="1:7" ht="15" customHeight="1">
      <c r="A3" s="356" t="s">
        <v>174</v>
      </c>
      <c r="B3" s="357"/>
      <c r="C3" s="357"/>
      <c r="D3" s="357"/>
      <c r="E3" s="357"/>
      <c r="F3" s="357"/>
      <c r="G3" s="357"/>
    </row>
    <row r="4" spans="1:7" ht="15" customHeight="1">
      <c r="A4" s="357"/>
      <c r="B4" s="357"/>
      <c r="C4" s="357"/>
      <c r="D4" s="357"/>
      <c r="E4" s="357"/>
      <c r="F4" s="357"/>
      <c r="G4" s="357"/>
    </row>
    <row r="5" spans="1:7" ht="25.5">
      <c r="A5" s="6" t="s">
        <v>16</v>
      </c>
      <c r="B5" s="358" t="s">
        <v>23</v>
      </c>
      <c r="C5" s="358"/>
      <c r="D5" s="358"/>
      <c r="E5" s="358"/>
      <c r="F5" s="358"/>
      <c r="G5" s="130" t="s">
        <v>17</v>
      </c>
    </row>
    <row r="6" spans="1:7">
      <c r="A6" s="8" t="s">
        <v>175</v>
      </c>
      <c r="B6" s="359" t="s">
        <v>176</v>
      </c>
      <c r="C6" s="360"/>
      <c r="D6" s="360"/>
      <c r="E6" s="360"/>
      <c r="F6" s="360"/>
      <c r="G6" s="7">
        <f>G19</f>
        <v>0</v>
      </c>
    </row>
    <row r="7" spans="1:7" ht="13.5" thickBot="1">
      <c r="A7" s="10"/>
      <c r="B7" s="11"/>
      <c r="C7" s="12"/>
      <c r="D7" s="12"/>
      <c r="E7" s="12"/>
      <c r="F7" s="12"/>
      <c r="G7" s="13"/>
    </row>
    <row r="8" spans="1:7">
      <c r="A8" s="14"/>
      <c r="B8" s="14"/>
      <c r="C8" s="14"/>
      <c r="D8" s="14"/>
      <c r="E8" s="14"/>
      <c r="F8" s="14"/>
      <c r="G8" s="14"/>
    </row>
    <row r="9" spans="1:7">
      <c r="A9" s="17"/>
      <c r="B9" s="17"/>
      <c r="C9" s="17"/>
      <c r="D9" s="17"/>
      <c r="E9" s="17"/>
      <c r="F9" s="17"/>
      <c r="G9" s="9"/>
    </row>
    <row r="10" spans="1:7" ht="15.75">
      <c r="A10" s="21" t="s">
        <v>167</v>
      </c>
      <c r="B10" s="19"/>
      <c r="C10" s="20"/>
      <c r="D10" s="20"/>
      <c r="E10" s="19"/>
      <c r="F10" s="19"/>
      <c r="G10" s="18"/>
    </row>
    <row r="11" spans="1:7">
      <c r="A11" s="366" t="s">
        <v>24</v>
      </c>
      <c r="B11" s="367"/>
      <c r="C11" s="367"/>
      <c r="D11" s="367"/>
      <c r="E11" s="367"/>
      <c r="F11" s="367"/>
      <c r="G11" s="368"/>
    </row>
    <row r="12" spans="1:7" ht="25.5" customHeight="1">
      <c r="A12" s="369" t="s">
        <v>15</v>
      </c>
      <c r="B12" s="371" t="s">
        <v>19</v>
      </c>
      <c r="C12" s="372"/>
      <c r="D12" s="371" t="s">
        <v>20</v>
      </c>
      <c r="E12" s="372"/>
      <c r="F12" s="129" t="s">
        <v>21</v>
      </c>
      <c r="G12" s="129" t="s">
        <v>3</v>
      </c>
    </row>
    <row r="13" spans="1:7">
      <c r="A13" s="370"/>
      <c r="B13" s="373"/>
      <c r="C13" s="374"/>
      <c r="D13" s="373"/>
      <c r="E13" s="374"/>
      <c r="F13" s="2" t="s">
        <v>4</v>
      </c>
      <c r="G13" s="2" t="s">
        <v>12</v>
      </c>
    </row>
    <row r="14" spans="1:7">
      <c r="A14" s="3" t="s">
        <v>154</v>
      </c>
      <c r="B14" s="361" t="s">
        <v>168</v>
      </c>
      <c r="C14" s="362"/>
      <c r="D14" s="363" t="s">
        <v>169</v>
      </c>
      <c r="E14" s="364"/>
      <c r="F14" s="16">
        <v>40</v>
      </c>
      <c r="G14" s="4">
        <f>'od točke 1 do 3'!F153</f>
        <v>0</v>
      </c>
    </row>
    <row r="15" spans="1:7">
      <c r="A15" s="3" t="s">
        <v>155</v>
      </c>
      <c r="B15" s="361" t="s">
        <v>170</v>
      </c>
      <c r="C15" s="362"/>
      <c r="D15" s="363" t="s">
        <v>169</v>
      </c>
      <c r="E15" s="364"/>
      <c r="F15" s="16">
        <v>60</v>
      </c>
      <c r="G15" s="4">
        <f>'od točke 3 do 6'!F131</f>
        <v>0</v>
      </c>
    </row>
    <row r="16" spans="1:7">
      <c r="A16" s="3" t="s">
        <v>156</v>
      </c>
      <c r="B16" s="361" t="s">
        <v>171</v>
      </c>
      <c r="C16" s="362"/>
      <c r="D16" s="363" t="s">
        <v>169</v>
      </c>
      <c r="E16" s="364"/>
      <c r="F16" s="16">
        <v>38</v>
      </c>
      <c r="G16" s="4">
        <f>'od točke 5 do 7'!F110</f>
        <v>0</v>
      </c>
    </row>
    <row r="17" spans="1:7">
      <c r="A17" s="3" t="s">
        <v>157</v>
      </c>
      <c r="B17" s="361" t="s">
        <v>172</v>
      </c>
      <c r="C17" s="362"/>
      <c r="D17" s="363" t="s">
        <v>169</v>
      </c>
      <c r="E17" s="364"/>
      <c r="F17" s="16">
        <v>17</v>
      </c>
      <c r="G17" s="4">
        <f>'od točke 7 do 8'!F77</f>
        <v>0</v>
      </c>
    </row>
    <row r="18" spans="1:7">
      <c r="A18" s="3"/>
      <c r="B18" s="361"/>
      <c r="C18" s="362"/>
      <c r="D18" s="363"/>
      <c r="E18" s="364"/>
      <c r="F18" s="16"/>
      <c r="G18" s="4"/>
    </row>
    <row r="19" spans="1:7">
      <c r="A19" s="365" t="s">
        <v>173</v>
      </c>
      <c r="B19" s="365"/>
      <c r="C19" s="365"/>
      <c r="D19" s="365"/>
      <c r="E19" s="365"/>
      <c r="F19" s="365"/>
      <c r="G19" s="5">
        <f>SUM(G14:G18)</f>
        <v>0</v>
      </c>
    </row>
  </sheetData>
  <sheetProtection algorithmName="SHA-512" hashValue="VL+NJvIRq8vYRJPsSbyjrvftBPlh8APBjQJblGBpN+n/G2vwqRqJ3Emwm5Bf8lbmBj14mg/Du2TBORok1r2edg==" saltValue="oGKNNq4DmLjMI3WvFSfiwQ==" spinCount="100000" sheet="1" objects="1" scenarios="1"/>
  <mergeCells count="19">
    <mergeCell ref="A19:F19"/>
    <mergeCell ref="A11:G11"/>
    <mergeCell ref="A12:A13"/>
    <mergeCell ref="B12:C13"/>
    <mergeCell ref="D12:E13"/>
    <mergeCell ref="B17:C17"/>
    <mergeCell ref="D17:E17"/>
    <mergeCell ref="D16:E16"/>
    <mergeCell ref="B14:C14"/>
    <mergeCell ref="D14:E14"/>
    <mergeCell ref="B15:C15"/>
    <mergeCell ref="D15:E15"/>
    <mergeCell ref="B16:C16"/>
    <mergeCell ref="A2:G2"/>
    <mergeCell ref="A3:G4"/>
    <mergeCell ref="B5:F5"/>
    <mergeCell ref="B6:F6"/>
    <mergeCell ref="B18:C18"/>
    <mergeCell ref="D18:E18"/>
  </mergeCells>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153"/>
  <sheetViews>
    <sheetView topLeftCell="A11" zoomScaleNormal="100" zoomScaleSheetLayoutView="84" workbookViewId="0">
      <selection activeCell="E29" sqref="E29"/>
    </sheetView>
  </sheetViews>
  <sheetFormatPr defaultColWidth="9.140625" defaultRowHeight="12.75"/>
  <cols>
    <col min="1" max="1" width="5.7109375" style="24" customWidth="1"/>
    <col min="2" max="2" width="46.140625" style="50" customWidth="1"/>
    <col min="3" max="3" width="7.7109375" style="27" customWidth="1"/>
    <col min="4" max="4" width="4.7109375" style="28" customWidth="1"/>
    <col min="5" max="5" width="11.7109375" style="26" customWidth="1"/>
    <col min="6" max="6" width="12.7109375" style="27" customWidth="1"/>
    <col min="7" max="16384" width="9.140625" style="28"/>
  </cols>
  <sheetData>
    <row r="1" spans="1:6">
      <c r="A1" s="23" t="s">
        <v>152</v>
      </c>
      <c r="B1" s="46" t="s">
        <v>5</v>
      </c>
      <c r="C1" s="24"/>
      <c r="D1" s="25"/>
    </row>
    <row r="2" spans="1:6">
      <c r="A2" s="23" t="s">
        <v>153</v>
      </c>
      <c r="B2" s="46" t="s">
        <v>23</v>
      </c>
      <c r="C2" s="24"/>
      <c r="D2" s="25"/>
    </row>
    <row r="3" spans="1:6">
      <c r="A3" s="23" t="s">
        <v>154</v>
      </c>
      <c r="B3" s="46" t="s">
        <v>149</v>
      </c>
      <c r="C3" s="24"/>
      <c r="D3" s="25"/>
    </row>
    <row r="4" spans="1:6">
      <c r="A4" s="23"/>
      <c r="B4" s="46" t="s">
        <v>140</v>
      </c>
      <c r="C4" s="24"/>
      <c r="D4" s="25"/>
    </row>
    <row r="5" spans="1:6" ht="76.5">
      <c r="A5" s="55" t="s">
        <v>0</v>
      </c>
      <c r="B5" s="56" t="s">
        <v>8</v>
      </c>
      <c r="C5" s="57" t="s">
        <v>6</v>
      </c>
      <c r="D5" s="57" t="s">
        <v>7</v>
      </c>
      <c r="E5" s="58" t="s">
        <v>10</v>
      </c>
      <c r="F5" s="58" t="s">
        <v>11</v>
      </c>
    </row>
    <row r="6" spans="1:6" s="68" customFormat="1">
      <c r="A6" s="51"/>
      <c r="B6" s="47"/>
      <c r="C6" s="29"/>
      <c r="D6" s="30"/>
      <c r="E6" s="31"/>
      <c r="F6" s="29"/>
    </row>
    <row r="7" spans="1:6" s="68" customFormat="1">
      <c r="A7" s="52">
        <f>COUNT($A$6:A6)+1</f>
        <v>1</v>
      </c>
      <c r="B7" s="35" t="s">
        <v>25</v>
      </c>
      <c r="C7" s="34"/>
      <c r="D7" s="18"/>
      <c r="E7" s="33"/>
      <c r="F7" s="33"/>
    </row>
    <row r="8" spans="1:6" s="68" customFormat="1" ht="331.5">
      <c r="A8" s="52"/>
      <c r="B8" s="54" t="s">
        <v>34</v>
      </c>
      <c r="C8" s="34"/>
      <c r="D8" s="18"/>
      <c r="E8" s="33"/>
      <c r="F8" s="33"/>
    </row>
    <row r="9" spans="1:6" s="68" customFormat="1">
      <c r="A9" s="69"/>
      <c r="B9" s="70" t="s">
        <v>35</v>
      </c>
      <c r="C9" s="71"/>
      <c r="D9" s="71"/>
      <c r="E9" s="72"/>
      <c r="F9" s="72"/>
    </row>
    <row r="10" spans="1:6" s="68" customFormat="1">
      <c r="A10" s="69"/>
      <c r="B10" s="70" t="s">
        <v>26</v>
      </c>
      <c r="C10" s="71"/>
      <c r="D10" s="71"/>
      <c r="E10" s="72"/>
      <c r="F10" s="72"/>
    </row>
    <row r="11" spans="1:6" s="68" customFormat="1" ht="14.25">
      <c r="A11" s="52"/>
      <c r="B11" s="36" t="s">
        <v>36</v>
      </c>
      <c r="C11" s="42">
        <v>74</v>
      </c>
      <c r="D11" s="18" t="s">
        <v>9</v>
      </c>
      <c r="E11" s="41"/>
      <c r="F11" s="33">
        <f t="shared" ref="F11:F12" si="0">C11*E11</f>
        <v>0</v>
      </c>
    </row>
    <row r="12" spans="1:6" s="68" customFormat="1" ht="14.25">
      <c r="A12" s="52"/>
      <c r="B12" s="36" t="s">
        <v>37</v>
      </c>
      <c r="C12" s="42">
        <v>3</v>
      </c>
      <c r="D12" s="18" t="s">
        <v>9</v>
      </c>
      <c r="E12" s="41"/>
      <c r="F12" s="33">
        <f t="shared" si="0"/>
        <v>0</v>
      </c>
    </row>
    <row r="13" spans="1:6" s="68" customFormat="1">
      <c r="A13" s="53"/>
      <c r="B13" s="48"/>
      <c r="C13" s="43"/>
      <c r="D13" s="44"/>
      <c r="E13" s="45"/>
      <c r="F13" s="45"/>
    </row>
    <row r="14" spans="1:6" s="68" customFormat="1">
      <c r="A14" s="51"/>
      <c r="B14" s="47"/>
      <c r="C14" s="29"/>
      <c r="D14" s="30"/>
      <c r="E14" s="31"/>
      <c r="F14" s="29"/>
    </row>
    <row r="15" spans="1:6" s="68" customFormat="1">
      <c r="A15" s="52">
        <f>COUNT($A$6:A14)+1</f>
        <v>2</v>
      </c>
      <c r="B15" s="35" t="s">
        <v>38</v>
      </c>
      <c r="C15" s="34"/>
      <c r="D15" s="18"/>
      <c r="E15" s="33"/>
      <c r="F15" s="33"/>
    </row>
    <row r="16" spans="1:6" s="68" customFormat="1" ht="63.75">
      <c r="A16" s="52"/>
      <c r="B16" s="54" t="s">
        <v>107</v>
      </c>
      <c r="C16" s="34"/>
      <c r="D16" s="18"/>
      <c r="E16" s="33"/>
      <c r="F16" s="33"/>
    </row>
    <row r="17" spans="1:6" s="68" customFormat="1">
      <c r="A17" s="69"/>
      <c r="B17" s="70" t="s">
        <v>35</v>
      </c>
      <c r="C17" s="71"/>
      <c r="D17" s="71"/>
      <c r="E17" s="73"/>
      <c r="F17" s="73"/>
    </row>
    <row r="18" spans="1:6" s="68" customFormat="1">
      <c r="A18" s="69"/>
      <c r="B18" s="74" t="s">
        <v>27</v>
      </c>
      <c r="C18" s="71"/>
      <c r="D18" s="71"/>
      <c r="E18" s="73"/>
      <c r="F18" s="73"/>
    </row>
    <row r="19" spans="1:6" s="68" customFormat="1">
      <c r="A19" s="69"/>
      <c r="B19" s="70" t="s">
        <v>26</v>
      </c>
      <c r="C19" s="71"/>
      <c r="D19" s="71"/>
      <c r="E19" s="73"/>
      <c r="F19" s="73"/>
    </row>
    <row r="20" spans="1:6" s="68" customFormat="1">
      <c r="A20" s="52"/>
      <c r="B20" s="36" t="s">
        <v>160</v>
      </c>
      <c r="C20" s="42">
        <v>4</v>
      </c>
      <c r="D20" s="18" t="s">
        <v>1</v>
      </c>
      <c r="E20" s="41"/>
      <c r="F20" s="33">
        <f t="shared" ref="F20:F21" si="1">C20*E20</f>
        <v>0</v>
      </c>
    </row>
    <row r="21" spans="1:6" s="68" customFormat="1">
      <c r="A21" s="52"/>
      <c r="B21" s="36" t="s">
        <v>161</v>
      </c>
      <c r="C21" s="42">
        <v>2</v>
      </c>
      <c r="D21" s="18" t="s">
        <v>1</v>
      </c>
      <c r="E21" s="41"/>
      <c r="F21" s="33">
        <f t="shared" si="1"/>
        <v>0</v>
      </c>
    </row>
    <row r="22" spans="1:6" s="68" customFormat="1">
      <c r="A22" s="53"/>
      <c r="B22" s="48"/>
      <c r="C22" s="43"/>
      <c r="D22" s="44"/>
      <c r="E22" s="45"/>
      <c r="F22" s="45"/>
    </row>
    <row r="23" spans="1:6" s="68" customFormat="1">
      <c r="A23" s="51"/>
      <c r="B23" s="47"/>
      <c r="C23" s="29"/>
      <c r="D23" s="30"/>
      <c r="E23" s="31"/>
      <c r="F23" s="29"/>
    </row>
    <row r="24" spans="1:6" s="68" customFormat="1">
      <c r="A24" s="52">
        <f>COUNT($A$6:A23)+1</f>
        <v>3</v>
      </c>
      <c r="B24" s="35" t="s">
        <v>28</v>
      </c>
      <c r="C24" s="34"/>
      <c r="D24" s="18"/>
      <c r="E24" s="33"/>
      <c r="F24" s="33"/>
    </row>
    <row r="25" spans="1:6" s="68" customFormat="1" ht="63.75">
      <c r="A25" s="52"/>
      <c r="B25" s="54" t="s">
        <v>108</v>
      </c>
      <c r="C25" s="34"/>
      <c r="D25" s="18"/>
      <c r="E25" s="33"/>
      <c r="F25" s="33"/>
    </row>
    <row r="26" spans="1:6" s="68" customFormat="1">
      <c r="A26" s="52"/>
      <c r="B26" s="36" t="s">
        <v>35</v>
      </c>
      <c r="C26" s="42"/>
      <c r="D26" s="18"/>
      <c r="E26" s="33"/>
      <c r="F26" s="33"/>
    </row>
    <row r="27" spans="1:6" s="68" customFormat="1">
      <c r="A27" s="75"/>
      <c r="B27" s="76" t="s">
        <v>27</v>
      </c>
      <c r="C27" s="77"/>
      <c r="D27" s="77"/>
      <c r="E27" s="78"/>
      <c r="F27" s="78"/>
    </row>
    <row r="28" spans="1:6" s="68" customFormat="1">
      <c r="A28" s="79"/>
      <c r="B28" s="70" t="s">
        <v>26</v>
      </c>
      <c r="C28" s="71"/>
      <c r="D28" s="71"/>
      <c r="E28" s="73"/>
      <c r="F28" s="73"/>
    </row>
    <row r="29" spans="1:6" s="68" customFormat="1">
      <c r="A29" s="52"/>
      <c r="B29" s="36" t="s">
        <v>29</v>
      </c>
      <c r="C29" s="42">
        <v>2</v>
      </c>
      <c r="D29" s="18" t="s">
        <v>1</v>
      </c>
      <c r="E29" s="41"/>
      <c r="F29" s="33">
        <f t="shared" ref="F29" si="2">C29*E29</f>
        <v>0</v>
      </c>
    </row>
    <row r="30" spans="1:6" s="68" customFormat="1">
      <c r="A30" s="53"/>
      <c r="B30" s="48"/>
      <c r="C30" s="43"/>
      <c r="D30" s="44"/>
      <c r="E30" s="45"/>
      <c r="F30" s="45"/>
    </row>
    <row r="31" spans="1:6" s="68" customFormat="1">
      <c r="A31" s="51"/>
      <c r="B31" s="47"/>
      <c r="C31" s="29"/>
      <c r="D31" s="30"/>
      <c r="E31" s="31"/>
      <c r="F31" s="29"/>
    </row>
    <row r="32" spans="1:6" s="68" customFormat="1">
      <c r="A32" s="52">
        <f>COUNT($A$6:A31)+1</f>
        <v>4</v>
      </c>
      <c r="B32" s="35" t="s">
        <v>31</v>
      </c>
      <c r="C32" s="34"/>
      <c r="D32" s="18"/>
      <c r="E32" s="33"/>
      <c r="F32" s="33"/>
    </row>
    <row r="33" spans="1:6" s="68" customFormat="1" ht="63.75">
      <c r="A33" s="52"/>
      <c r="B33" s="54" t="s">
        <v>159</v>
      </c>
      <c r="C33" s="34"/>
      <c r="D33" s="18"/>
      <c r="E33" s="33"/>
      <c r="F33" s="33"/>
    </row>
    <row r="34" spans="1:6" s="68" customFormat="1">
      <c r="A34" s="79"/>
      <c r="B34" s="70" t="s">
        <v>26</v>
      </c>
      <c r="C34" s="71"/>
      <c r="D34" s="71"/>
      <c r="E34" s="73"/>
      <c r="F34" s="73"/>
    </row>
    <row r="35" spans="1:6" s="68" customFormat="1">
      <c r="A35" s="52"/>
      <c r="B35" s="36" t="s">
        <v>39</v>
      </c>
      <c r="C35" s="42">
        <v>2</v>
      </c>
      <c r="D35" s="18" t="s">
        <v>1</v>
      </c>
      <c r="E35" s="41"/>
      <c r="F35" s="33">
        <f t="shared" ref="F35" si="3">C35*E35</f>
        <v>0</v>
      </c>
    </row>
    <row r="36" spans="1:6" s="68" customFormat="1">
      <c r="A36" s="53"/>
      <c r="B36" s="48"/>
      <c r="C36" s="43"/>
      <c r="D36" s="44"/>
      <c r="E36" s="45"/>
      <c r="F36" s="45"/>
    </row>
    <row r="37" spans="1:6" s="68" customFormat="1">
      <c r="A37" s="51"/>
      <c r="B37" s="47"/>
      <c r="C37" s="29"/>
      <c r="D37" s="30"/>
      <c r="E37" s="31"/>
      <c r="F37" s="29"/>
    </row>
    <row r="38" spans="1:6" s="68" customFormat="1">
      <c r="A38" s="52">
        <f>COUNT($A$6:A37)+1</f>
        <v>5</v>
      </c>
      <c r="B38" s="35" t="s">
        <v>32</v>
      </c>
      <c r="C38" s="34"/>
      <c r="D38" s="18"/>
      <c r="E38" s="33"/>
      <c r="F38" s="33"/>
    </row>
    <row r="39" spans="1:6" s="68" customFormat="1" ht="51">
      <c r="A39" s="52"/>
      <c r="B39" s="54" t="s">
        <v>41</v>
      </c>
      <c r="C39" s="34"/>
      <c r="D39" s="18"/>
      <c r="E39" s="33"/>
      <c r="F39" s="33"/>
    </row>
    <row r="40" spans="1:6" s="68" customFormat="1">
      <c r="A40" s="79"/>
      <c r="B40" s="70" t="s">
        <v>26</v>
      </c>
      <c r="C40" s="71"/>
      <c r="D40" s="71"/>
      <c r="E40" s="73"/>
      <c r="F40" s="73"/>
    </row>
    <row r="41" spans="1:6" s="68" customFormat="1">
      <c r="A41" s="52"/>
      <c r="B41" s="36" t="s">
        <v>42</v>
      </c>
      <c r="C41" s="42">
        <v>2</v>
      </c>
      <c r="D41" s="18" t="s">
        <v>1</v>
      </c>
      <c r="E41" s="41"/>
      <c r="F41" s="33">
        <f t="shared" ref="F41" si="4">C41*E41</f>
        <v>0</v>
      </c>
    </row>
    <row r="42" spans="1:6" s="68" customFormat="1">
      <c r="A42" s="53"/>
      <c r="B42" s="48"/>
      <c r="C42" s="43"/>
      <c r="D42" s="44"/>
      <c r="E42" s="45"/>
      <c r="F42" s="45"/>
    </row>
    <row r="43" spans="1:6" s="68" customFormat="1">
      <c r="A43" s="51"/>
      <c r="B43" s="47"/>
      <c r="C43" s="29"/>
      <c r="D43" s="30"/>
      <c r="E43" s="31"/>
      <c r="F43" s="29"/>
    </row>
    <row r="44" spans="1:6" s="68" customFormat="1">
      <c r="A44" s="52">
        <f>COUNT($A$6:A43)+1</f>
        <v>6</v>
      </c>
      <c r="B44" s="35" t="s">
        <v>33</v>
      </c>
      <c r="C44" s="34"/>
      <c r="D44" s="18"/>
      <c r="E44" s="33"/>
      <c r="F44" s="33"/>
    </row>
    <row r="45" spans="1:6" s="68" customFormat="1" ht="89.25">
      <c r="A45" s="52"/>
      <c r="B45" s="54" t="s">
        <v>43</v>
      </c>
      <c r="C45" s="34"/>
      <c r="D45" s="18"/>
      <c r="E45" s="33"/>
      <c r="F45" s="33"/>
    </row>
    <row r="46" spans="1:6" s="68" customFormat="1">
      <c r="A46" s="79"/>
      <c r="B46" s="70" t="s">
        <v>26</v>
      </c>
      <c r="C46" s="71"/>
      <c r="D46" s="71"/>
      <c r="E46" s="73"/>
      <c r="F46" s="73"/>
    </row>
    <row r="47" spans="1:6" s="68" customFormat="1">
      <c r="A47" s="52"/>
      <c r="B47" s="36" t="s">
        <v>39</v>
      </c>
      <c r="C47" s="42">
        <v>22</v>
      </c>
      <c r="D47" s="18" t="s">
        <v>1</v>
      </c>
      <c r="E47" s="41"/>
      <c r="F47" s="33">
        <f t="shared" ref="F47:F48" si="5">C47*E47</f>
        <v>0</v>
      </c>
    </row>
    <row r="48" spans="1:6" s="68" customFormat="1">
      <c r="A48" s="52"/>
      <c r="B48" s="36" t="s">
        <v>40</v>
      </c>
      <c r="C48" s="42">
        <v>6</v>
      </c>
      <c r="D48" s="18" t="s">
        <v>1</v>
      </c>
      <c r="E48" s="41"/>
      <c r="F48" s="33">
        <f t="shared" si="5"/>
        <v>0</v>
      </c>
    </row>
    <row r="49" spans="1:8" s="68" customFormat="1">
      <c r="A49" s="53"/>
      <c r="B49" s="48"/>
      <c r="C49" s="43"/>
      <c r="D49" s="44"/>
      <c r="E49" s="45"/>
      <c r="F49" s="45"/>
    </row>
    <row r="50" spans="1:8" s="68" customFormat="1">
      <c r="A50" s="51"/>
      <c r="B50" s="47"/>
      <c r="C50" s="29"/>
      <c r="D50" s="30"/>
      <c r="E50" s="31"/>
      <c r="F50" s="29"/>
    </row>
    <row r="51" spans="1:8" s="68" customFormat="1">
      <c r="A51" s="52">
        <f>COUNT($A$6:A50)+1</f>
        <v>7</v>
      </c>
      <c r="B51" s="35" t="s">
        <v>44</v>
      </c>
      <c r="C51" s="34"/>
      <c r="D51" s="18"/>
      <c r="E51" s="33"/>
      <c r="F51" s="33"/>
    </row>
    <row r="52" spans="1:8" s="68" customFormat="1" ht="38.25">
      <c r="A52" s="52"/>
      <c r="B52" s="54" t="s">
        <v>45</v>
      </c>
      <c r="C52" s="34"/>
      <c r="D52" s="18"/>
      <c r="E52" s="33"/>
      <c r="F52" s="33"/>
    </row>
    <row r="53" spans="1:8" s="68" customFormat="1">
      <c r="A53" s="79"/>
      <c r="B53" s="70" t="s">
        <v>26</v>
      </c>
      <c r="C53" s="71"/>
      <c r="D53" s="71"/>
      <c r="E53" s="73"/>
      <c r="F53" s="73"/>
    </row>
    <row r="54" spans="1:8" s="68" customFormat="1" ht="14.25">
      <c r="A54" s="52"/>
      <c r="B54" s="36" t="s">
        <v>46</v>
      </c>
      <c r="C54" s="42">
        <v>34</v>
      </c>
      <c r="D54" s="18" t="s">
        <v>14</v>
      </c>
      <c r="E54" s="41"/>
      <c r="F54" s="33">
        <f>C54*E54</f>
        <v>0</v>
      </c>
    </row>
    <row r="55" spans="1:8" s="68" customFormat="1">
      <c r="A55" s="53"/>
      <c r="B55" s="48"/>
      <c r="C55" s="43"/>
      <c r="D55" s="44"/>
      <c r="E55" s="45"/>
      <c r="F55" s="45"/>
    </row>
    <row r="56" spans="1:8" s="80" customFormat="1">
      <c r="A56" s="51"/>
      <c r="B56" s="47"/>
      <c r="C56" s="29"/>
      <c r="D56" s="30"/>
      <c r="E56" s="31"/>
      <c r="F56" s="29"/>
      <c r="H56" s="68"/>
    </row>
    <row r="57" spans="1:8" s="68" customFormat="1">
      <c r="A57" s="52">
        <f>COUNT($A$5:A56)+1</f>
        <v>8</v>
      </c>
      <c r="B57" s="35" t="s">
        <v>47</v>
      </c>
      <c r="C57" s="34"/>
      <c r="D57" s="18"/>
      <c r="E57" s="33"/>
      <c r="F57" s="33"/>
    </row>
    <row r="58" spans="1:8" s="68" customFormat="1" ht="38.25">
      <c r="A58" s="52"/>
      <c r="B58" s="54" t="s">
        <v>48</v>
      </c>
      <c r="C58" s="34"/>
      <c r="D58" s="18"/>
      <c r="E58" s="33"/>
      <c r="F58" s="33"/>
    </row>
    <row r="59" spans="1:8" s="68" customFormat="1">
      <c r="A59" s="52"/>
      <c r="B59" s="36" t="s">
        <v>30</v>
      </c>
      <c r="C59" s="42">
        <v>1</v>
      </c>
      <c r="D59" s="18" t="s">
        <v>1</v>
      </c>
      <c r="E59" s="41"/>
      <c r="F59" s="33">
        <f>C59*E59</f>
        <v>0</v>
      </c>
    </row>
    <row r="60" spans="1:8" s="68" customFormat="1">
      <c r="A60" s="53"/>
      <c r="B60" s="48"/>
      <c r="C60" s="43"/>
      <c r="D60" s="44"/>
      <c r="E60" s="45"/>
      <c r="F60" s="45"/>
    </row>
    <row r="61" spans="1:8" s="68" customFormat="1">
      <c r="A61" s="51"/>
      <c r="B61" s="47"/>
      <c r="C61" s="29"/>
      <c r="D61" s="30"/>
      <c r="E61" s="31"/>
      <c r="F61" s="29"/>
    </row>
    <row r="62" spans="1:8" s="68" customFormat="1">
      <c r="A62" s="52">
        <f>COUNT($A$6:A61)+1</f>
        <v>9</v>
      </c>
      <c r="B62" s="35" t="s">
        <v>49</v>
      </c>
      <c r="C62" s="34"/>
      <c r="D62" s="18"/>
      <c r="E62" s="33"/>
      <c r="F62" s="33"/>
    </row>
    <row r="63" spans="1:8" s="68" customFormat="1" ht="76.5">
      <c r="A63" s="52"/>
      <c r="B63" s="54" t="s">
        <v>50</v>
      </c>
      <c r="C63" s="34"/>
      <c r="D63" s="18"/>
      <c r="E63" s="33"/>
      <c r="F63" s="33"/>
    </row>
    <row r="64" spans="1:8" s="68" customFormat="1">
      <c r="A64" s="52"/>
      <c r="B64" s="36"/>
      <c r="C64" s="42">
        <v>1</v>
      </c>
      <c r="D64" s="18" t="s">
        <v>1</v>
      </c>
      <c r="E64" s="41"/>
      <c r="F64" s="33">
        <f>C64*E64</f>
        <v>0</v>
      </c>
    </row>
    <row r="65" spans="1:6" s="68" customFormat="1">
      <c r="A65" s="53"/>
      <c r="B65" s="48"/>
      <c r="C65" s="43"/>
      <c r="D65" s="44"/>
      <c r="E65" s="45"/>
      <c r="F65" s="45"/>
    </row>
    <row r="66" spans="1:6" s="68" customFormat="1">
      <c r="A66" s="51"/>
      <c r="B66" s="47"/>
      <c r="C66" s="29"/>
      <c r="D66" s="30"/>
      <c r="E66" s="31"/>
      <c r="F66" s="29"/>
    </row>
    <row r="67" spans="1:6" s="68" customFormat="1">
      <c r="A67" s="52">
        <f>COUNT($A$6:A66)+1</f>
        <v>10</v>
      </c>
      <c r="B67" s="35" t="s">
        <v>53</v>
      </c>
      <c r="C67" s="34"/>
      <c r="D67" s="18"/>
      <c r="E67" s="33"/>
      <c r="F67" s="33"/>
    </row>
    <row r="68" spans="1:6" s="68" customFormat="1" ht="38.25">
      <c r="A68" s="52"/>
      <c r="B68" s="36" t="s">
        <v>54</v>
      </c>
      <c r="C68" s="42"/>
      <c r="D68" s="18"/>
      <c r="E68" s="33"/>
      <c r="F68" s="33"/>
    </row>
    <row r="69" spans="1:6" s="68" customFormat="1">
      <c r="A69" s="69"/>
      <c r="B69" s="70" t="s">
        <v>26</v>
      </c>
      <c r="C69" s="71"/>
      <c r="D69" s="71"/>
      <c r="E69" s="73"/>
      <c r="F69" s="73"/>
    </row>
    <row r="70" spans="1:6" s="68" customFormat="1" ht="14.25">
      <c r="A70" s="52"/>
      <c r="B70" s="36" t="s">
        <v>55</v>
      </c>
      <c r="C70" s="42">
        <v>6</v>
      </c>
      <c r="D70" s="18" t="s">
        <v>9</v>
      </c>
      <c r="E70" s="41"/>
      <c r="F70" s="33">
        <f t="shared" ref="F70:F73" si="6">C70*E70</f>
        <v>0</v>
      </c>
    </row>
    <row r="71" spans="1:6" s="68" customFormat="1" ht="14.25">
      <c r="A71" s="52"/>
      <c r="B71" s="36" t="s">
        <v>56</v>
      </c>
      <c r="C71" s="42">
        <v>3</v>
      </c>
      <c r="D71" s="18" t="s">
        <v>9</v>
      </c>
      <c r="E71" s="41"/>
      <c r="F71" s="33">
        <f t="shared" si="6"/>
        <v>0</v>
      </c>
    </row>
    <row r="72" spans="1:6" s="68" customFormat="1" ht="14.25">
      <c r="A72" s="52"/>
      <c r="B72" s="36" t="s">
        <v>57</v>
      </c>
      <c r="C72" s="42">
        <v>2</v>
      </c>
      <c r="D72" s="18" t="s">
        <v>9</v>
      </c>
      <c r="E72" s="41"/>
      <c r="F72" s="33">
        <f t="shared" si="6"/>
        <v>0</v>
      </c>
    </row>
    <row r="73" spans="1:6" s="68" customFormat="1" ht="14.25">
      <c r="A73" s="52"/>
      <c r="B73" s="36" t="s">
        <v>59</v>
      </c>
      <c r="C73" s="42">
        <v>4</v>
      </c>
      <c r="D73" s="18" t="s">
        <v>9</v>
      </c>
      <c r="E73" s="41"/>
      <c r="F73" s="33">
        <f t="shared" si="6"/>
        <v>0</v>
      </c>
    </row>
    <row r="74" spans="1:6" s="68" customFormat="1">
      <c r="A74" s="53"/>
      <c r="B74" s="48"/>
      <c r="C74" s="43"/>
      <c r="D74" s="44"/>
      <c r="E74" s="45"/>
      <c r="F74" s="45"/>
    </row>
    <row r="75" spans="1:6" s="68" customFormat="1">
      <c r="A75" s="51"/>
      <c r="B75" s="47"/>
      <c r="C75" s="29"/>
      <c r="D75" s="30"/>
      <c r="E75" s="31"/>
      <c r="F75" s="29"/>
    </row>
    <row r="76" spans="1:6" s="68" customFormat="1">
      <c r="A76" s="52">
        <f>COUNT($A$6:A74)+1</f>
        <v>11</v>
      </c>
      <c r="B76" s="35" t="s">
        <v>112</v>
      </c>
      <c r="C76" s="34"/>
      <c r="D76" s="18"/>
      <c r="E76" s="33"/>
      <c r="F76" s="33"/>
    </row>
    <row r="77" spans="1:6" s="68" customFormat="1" ht="63.75">
      <c r="A77" s="52"/>
      <c r="B77" s="36" t="s">
        <v>70</v>
      </c>
      <c r="C77" s="42"/>
      <c r="D77" s="18"/>
      <c r="E77" s="33"/>
      <c r="F77" s="33"/>
    </row>
    <row r="78" spans="1:6" s="68" customFormat="1">
      <c r="A78" s="69"/>
      <c r="B78" s="70" t="s">
        <v>30</v>
      </c>
      <c r="C78" s="71"/>
      <c r="D78" s="71"/>
      <c r="E78" s="73"/>
      <c r="F78" s="73"/>
    </row>
    <row r="79" spans="1:6" s="68" customFormat="1">
      <c r="A79" s="52"/>
      <c r="B79" s="36" t="s">
        <v>145</v>
      </c>
      <c r="C79" s="42">
        <v>1</v>
      </c>
      <c r="D79" s="18" t="s">
        <v>1</v>
      </c>
      <c r="E79" s="41"/>
      <c r="F79" s="33">
        <f t="shared" ref="F79" si="7">C79*E79</f>
        <v>0</v>
      </c>
    </row>
    <row r="80" spans="1:6" s="68" customFormat="1">
      <c r="A80" s="52"/>
      <c r="B80" s="36" t="s">
        <v>146</v>
      </c>
      <c r="C80" s="42">
        <v>1</v>
      </c>
      <c r="D80" s="18" t="s">
        <v>1</v>
      </c>
      <c r="E80" s="41"/>
      <c r="F80" s="33">
        <f t="shared" ref="F80" si="8">C80*E80</f>
        <v>0</v>
      </c>
    </row>
    <row r="81" spans="1:6" s="68" customFormat="1">
      <c r="A81" s="53"/>
      <c r="B81" s="48"/>
      <c r="C81" s="43"/>
      <c r="D81" s="44"/>
      <c r="E81" s="45"/>
      <c r="F81" s="45"/>
    </row>
    <row r="82" spans="1:6" s="68" customFormat="1">
      <c r="A82" s="51"/>
      <c r="B82" s="47"/>
      <c r="C82" s="29"/>
      <c r="D82" s="30"/>
      <c r="E82" s="31"/>
      <c r="F82" s="29"/>
    </row>
    <row r="83" spans="1:6" s="68" customFormat="1">
      <c r="A83" s="52">
        <f>COUNT($A$6:A82)+1</f>
        <v>12</v>
      </c>
      <c r="B83" s="35" t="s">
        <v>71</v>
      </c>
      <c r="C83" s="34"/>
      <c r="D83" s="18"/>
      <c r="E83" s="33"/>
      <c r="F83" s="33"/>
    </row>
    <row r="84" spans="1:6" s="68" customFormat="1" ht="25.5">
      <c r="A84" s="52"/>
      <c r="B84" s="36" t="s">
        <v>72</v>
      </c>
      <c r="C84" s="42"/>
      <c r="D84" s="18"/>
      <c r="E84" s="33"/>
      <c r="F84" s="33"/>
    </row>
    <row r="85" spans="1:6" s="68" customFormat="1">
      <c r="A85" s="81"/>
      <c r="B85" s="70" t="s">
        <v>30</v>
      </c>
      <c r="C85" s="71"/>
      <c r="D85" s="71"/>
      <c r="E85" s="73"/>
      <c r="F85" s="73"/>
    </row>
    <row r="86" spans="1:6" s="68" customFormat="1">
      <c r="A86" s="52"/>
      <c r="B86" s="36" t="s">
        <v>147</v>
      </c>
      <c r="C86" s="42">
        <v>2</v>
      </c>
      <c r="D86" s="18" t="s">
        <v>1</v>
      </c>
      <c r="E86" s="41"/>
      <c r="F86" s="33">
        <f t="shared" ref="F86" si="9">C86*E86</f>
        <v>0</v>
      </c>
    </row>
    <row r="87" spans="1:6" s="68" customFormat="1">
      <c r="A87" s="53"/>
      <c r="B87" s="48"/>
      <c r="C87" s="43"/>
      <c r="D87" s="44"/>
      <c r="E87" s="45"/>
      <c r="F87" s="45"/>
    </row>
    <row r="88" spans="1:6" s="68" customFormat="1">
      <c r="A88" s="51"/>
      <c r="B88" s="47"/>
      <c r="C88" s="29"/>
      <c r="D88" s="30"/>
      <c r="E88" s="31"/>
      <c r="F88" s="29"/>
    </row>
    <row r="89" spans="1:6" s="68" customFormat="1">
      <c r="A89" s="52">
        <f>COUNT($A$5:A88)+1</f>
        <v>13</v>
      </c>
      <c r="B89" s="35" t="s">
        <v>82</v>
      </c>
      <c r="C89" s="34"/>
      <c r="D89" s="18"/>
      <c r="E89" s="33"/>
      <c r="F89" s="33"/>
    </row>
    <row r="90" spans="1:6" s="68" customFormat="1" ht="63" customHeight="1">
      <c r="A90" s="52"/>
      <c r="B90" s="36" t="s">
        <v>83</v>
      </c>
      <c r="C90" s="42"/>
      <c r="D90" s="18"/>
      <c r="E90" s="33"/>
      <c r="F90" s="33"/>
    </row>
    <row r="91" spans="1:6" s="68" customFormat="1">
      <c r="A91" s="82"/>
      <c r="B91" s="70" t="s">
        <v>30</v>
      </c>
      <c r="C91" s="83"/>
      <c r="D91" s="71"/>
      <c r="E91" s="73"/>
      <c r="F91" s="73"/>
    </row>
    <row r="92" spans="1:6" s="68" customFormat="1">
      <c r="A92" s="52"/>
      <c r="B92" s="36" t="s">
        <v>130</v>
      </c>
      <c r="C92" s="42">
        <v>3</v>
      </c>
      <c r="D92" s="18" t="s">
        <v>1</v>
      </c>
      <c r="E92" s="41"/>
      <c r="F92" s="33">
        <f t="shared" ref="F92" si="10">C92*E92</f>
        <v>0</v>
      </c>
    </row>
    <row r="93" spans="1:6" s="68" customFormat="1">
      <c r="A93" s="52"/>
      <c r="B93" s="36" t="s">
        <v>162</v>
      </c>
      <c r="C93" s="42">
        <v>2</v>
      </c>
      <c r="D93" s="18" t="s">
        <v>1</v>
      </c>
      <c r="E93" s="41"/>
      <c r="F93" s="33">
        <f t="shared" ref="F93:F94" si="11">C93*E93</f>
        <v>0</v>
      </c>
    </row>
    <row r="94" spans="1:6" s="68" customFormat="1">
      <c r="A94" s="52"/>
      <c r="B94" s="36" t="s">
        <v>81</v>
      </c>
      <c r="C94" s="42">
        <v>2</v>
      </c>
      <c r="D94" s="18" t="s">
        <v>1</v>
      </c>
      <c r="E94" s="41"/>
      <c r="F94" s="33">
        <f t="shared" si="11"/>
        <v>0</v>
      </c>
    </row>
    <row r="95" spans="1:6" s="68" customFormat="1">
      <c r="A95" s="53"/>
      <c r="B95" s="48"/>
      <c r="C95" s="43"/>
      <c r="D95" s="44"/>
      <c r="E95" s="45"/>
      <c r="F95" s="45"/>
    </row>
    <row r="96" spans="1:6" s="68" customFormat="1">
      <c r="A96" s="51"/>
      <c r="B96" s="47"/>
      <c r="C96" s="29"/>
      <c r="D96" s="30"/>
      <c r="E96" s="31"/>
      <c r="F96" s="29"/>
    </row>
    <row r="97" spans="1:6" s="68" customFormat="1">
      <c r="A97" s="52">
        <f>COUNT($A$6:A96)+1</f>
        <v>14</v>
      </c>
      <c r="B97" s="35" t="s">
        <v>85</v>
      </c>
      <c r="C97" s="34"/>
      <c r="D97" s="18"/>
      <c r="E97" s="33"/>
      <c r="F97" s="33"/>
    </row>
    <row r="98" spans="1:6" s="68" customFormat="1" ht="25.5">
      <c r="A98" s="52"/>
      <c r="B98" s="36" t="s">
        <v>148</v>
      </c>
      <c r="C98" s="42"/>
      <c r="D98" s="18"/>
      <c r="E98" s="33"/>
      <c r="F98" s="33"/>
    </row>
    <row r="99" spans="1:6" s="68" customFormat="1">
      <c r="A99" s="52"/>
      <c r="B99" s="36" t="s">
        <v>30</v>
      </c>
      <c r="C99" s="42">
        <v>1</v>
      </c>
      <c r="D99" s="18" t="s">
        <v>1</v>
      </c>
      <c r="E99" s="41"/>
      <c r="F99" s="33">
        <f>C99*E99</f>
        <v>0</v>
      </c>
    </row>
    <row r="100" spans="1:6" s="68" customFormat="1">
      <c r="A100" s="53"/>
      <c r="B100" s="48"/>
      <c r="C100" s="43"/>
      <c r="D100" s="44"/>
      <c r="E100" s="45"/>
      <c r="F100" s="45"/>
    </row>
    <row r="101" spans="1:6" s="68" customFormat="1">
      <c r="A101" s="51"/>
      <c r="B101" s="47"/>
      <c r="C101" s="29"/>
      <c r="D101" s="30"/>
      <c r="E101" s="31"/>
      <c r="F101" s="29"/>
    </row>
    <row r="102" spans="1:6" s="68" customFormat="1">
      <c r="A102" s="52">
        <f>COUNT($A$6:A101)+1</f>
        <v>15</v>
      </c>
      <c r="B102" s="35" t="s">
        <v>87</v>
      </c>
      <c r="C102" s="34"/>
      <c r="D102" s="18"/>
      <c r="E102" s="33"/>
      <c r="F102" s="33"/>
    </row>
    <row r="103" spans="1:6" s="68" customFormat="1">
      <c r="A103" s="52"/>
      <c r="B103" s="36" t="s">
        <v>88</v>
      </c>
      <c r="C103" s="42"/>
    </row>
    <row r="104" spans="1:6" s="68" customFormat="1">
      <c r="A104" s="52"/>
      <c r="B104" s="36"/>
      <c r="C104" s="42">
        <v>1</v>
      </c>
      <c r="D104" s="18" t="s">
        <v>1</v>
      </c>
      <c r="E104" s="41"/>
      <c r="F104" s="33">
        <f>C104*E104</f>
        <v>0</v>
      </c>
    </row>
    <row r="105" spans="1:6" s="68" customFormat="1">
      <c r="A105" s="53"/>
      <c r="B105" s="48"/>
      <c r="C105" s="43"/>
      <c r="D105" s="44"/>
      <c r="E105" s="45"/>
      <c r="F105" s="45"/>
    </row>
    <row r="106" spans="1:6" s="68" customFormat="1">
      <c r="A106" s="51"/>
      <c r="B106" s="47"/>
      <c r="C106" s="29"/>
      <c r="D106" s="30"/>
      <c r="E106" s="31"/>
      <c r="F106" s="29"/>
    </row>
    <row r="107" spans="1:6" s="68" customFormat="1">
      <c r="A107" s="52">
        <f>COUNT($A$6:A106)+1</f>
        <v>16</v>
      </c>
      <c r="B107" s="35" t="s">
        <v>89</v>
      </c>
      <c r="C107" s="34"/>
      <c r="D107" s="18"/>
      <c r="E107" s="33"/>
      <c r="F107" s="33"/>
    </row>
    <row r="108" spans="1:6" s="68" customFormat="1">
      <c r="A108" s="52"/>
      <c r="B108" s="36" t="s">
        <v>90</v>
      </c>
      <c r="C108" s="42"/>
      <c r="D108" s="18"/>
      <c r="E108" s="33"/>
      <c r="F108" s="33"/>
    </row>
    <row r="109" spans="1:6" s="68" customFormat="1">
      <c r="A109" s="69"/>
      <c r="B109" s="74"/>
      <c r="C109" s="71">
        <v>1</v>
      </c>
      <c r="D109" s="18" t="s">
        <v>1</v>
      </c>
      <c r="E109" s="41"/>
      <c r="F109" s="33">
        <f>C109*E109</f>
        <v>0</v>
      </c>
    </row>
    <row r="110" spans="1:6" s="68" customFormat="1">
      <c r="A110" s="53"/>
      <c r="B110" s="48"/>
      <c r="C110" s="43"/>
      <c r="D110" s="44"/>
      <c r="E110" s="45"/>
      <c r="F110" s="45"/>
    </row>
    <row r="111" spans="1:6" s="68" customFormat="1">
      <c r="A111" s="51"/>
      <c r="B111" s="47"/>
      <c r="C111" s="29"/>
      <c r="D111" s="30"/>
      <c r="E111" s="31"/>
      <c r="F111" s="29"/>
    </row>
    <row r="112" spans="1:6" s="68" customFormat="1">
      <c r="A112" s="52">
        <f>COUNT($A$6:A111)+1</f>
        <v>17</v>
      </c>
      <c r="B112" s="35" t="s">
        <v>91</v>
      </c>
      <c r="C112" s="34"/>
      <c r="D112" s="18"/>
      <c r="E112" s="33"/>
      <c r="F112" s="33"/>
    </row>
    <row r="113" spans="1:8" s="68" customFormat="1" ht="25.5">
      <c r="A113" s="52"/>
      <c r="B113" s="36" t="s">
        <v>105</v>
      </c>
      <c r="C113" s="42"/>
      <c r="D113" s="18"/>
      <c r="E113" s="33"/>
      <c r="F113" s="33"/>
    </row>
    <row r="114" spans="1:8" s="68" customFormat="1">
      <c r="A114" s="52"/>
      <c r="B114" s="36" t="s">
        <v>81</v>
      </c>
      <c r="C114" s="42">
        <v>2</v>
      </c>
      <c r="D114" s="18" t="s">
        <v>1</v>
      </c>
      <c r="E114" s="41"/>
      <c r="F114" s="33">
        <f t="shared" ref="F114" si="12">C114*E114</f>
        <v>0</v>
      </c>
    </row>
    <row r="115" spans="1:8" s="68" customFormat="1">
      <c r="A115" s="52"/>
      <c r="B115" s="36" t="s">
        <v>93</v>
      </c>
      <c r="C115" s="42">
        <v>12</v>
      </c>
      <c r="D115" s="18" t="s">
        <v>1</v>
      </c>
      <c r="E115" s="41"/>
      <c r="F115" s="33">
        <f t="shared" ref="F115:F116" si="13">C115*E115</f>
        <v>0</v>
      </c>
    </row>
    <row r="116" spans="1:8" s="68" customFormat="1">
      <c r="A116" s="52"/>
      <c r="B116" s="36" t="s">
        <v>94</v>
      </c>
      <c r="C116" s="42">
        <v>4</v>
      </c>
      <c r="D116" s="18" t="s">
        <v>1</v>
      </c>
      <c r="E116" s="41"/>
      <c r="F116" s="33">
        <f t="shared" si="13"/>
        <v>0</v>
      </c>
    </row>
    <row r="117" spans="1:8" s="68" customFormat="1">
      <c r="A117" s="53"/>
      <c r="B117" s="48"/>
      <c r="C117" s="43"/>
      <c r="D117" s="44"/>
      <c r="E117" s="45"/>
      <c r="F117" s="45"/>
    </row>
    <row r="118" spans="1:8" s="68" customFormat="1">
      <c r="A118" s="51"/>
      <c r="B118" s="47"/>
      <c r="C118" s="29"/>
      <c r="D118" s="30"/>
      <c r="E118" s="31"/>
      <c r="F118" s="29"/>
    </row>
    <row r="119" spans="1:8" s="68" customFormat="1">
      <c r="A119" s="52">
        <f>COUNT($A$6:A118)+1</f>
        <v>18</v>
      </c>
      <c r="B119" s="35" t="s">
        <v>95</v>
      </c>
      <c r="C119" s="34"/>
      <c r="D119" s="18"/>
      <c r="E119" s="33"/>
      <c r="F119" s="33"/>
    </row>
    <row r="120" spans="1:8" s="68" customFormat="1" ht="38.25">
      <c r="A120" s="52"/>
      <c r="B120" s="36" t="s">
        <v>128</v>
      </c>
      <c r="C120" s="42"/>
      <c r="D120" s="18"/>
      <c r="E120" s="33"/>
      <c r="F120" s="33"/>
    </row>
    <row r="121" spans="1:8" s="68" customFormat="1" ht="14.25">
      <c r="A121" s="52"/>
      <c r="B121" s="36"/>
      <c r="C121" s="42">
        <v>3</v>
      </c>
      <c r="D121" s="18" t="s">
        <v>14</v>
      </c>
      <c r="E121" s="41"/>
      <c r="F121" s="33">
        <f>C121*E121</f>
        <v>0</v>
      </c>
    </row>
    <row r="122" spans="1:8" s="68" customFormat="1">
      <c r="A122" s="53"/>
      <c r="B122" s="48"/>
      <c r="C122" s="43"/>
      <c r="D122" s="44"/>
      <c r="E122" s="45"/>
      <c r="F122" s="45"/>
    </row>
    <row r="123" spans="1:8" s="68" customFormat="1">
      <c r="A123" s="51"/>
      <c r="B123" s="47"/>
      <c r="C123" s="29"/>
      <c r="D123" s="30"/>
      <c r="E123" s="31"/>
      <c r="F123" s="29"/>
    </row>
    <row r="124" spans="1:8" s="68" customFormat="1">
      <c r="A124" s="52">
        <f>COUNT($A$6:A122)+1</f>
        <v>19</v>
      </c>
      <c r="B124" s="35" t="s">
        <v>96</v>
      </c>
      <c r="C124" s="34"/>
      <c r="D124" s="18"/>
      <c r="E124" s="33"/>
      <c r="F124" s="33"/>
    </row>
    <row r="125" spans="1:8" s="68" customFormat="1" ht="102">
      <c r="A125" s="52"/>
      <c r="B125" s="36" t="s">
        <v>109</v>
      </c>
      <c r="C125" s="42"/>
      <c r="D125" s="18"/>
      <c r="E125" s="33"/>
      <c r="F125" s="33"/>
    </row>
    <row r="126" spans="1:8" s="68" customFormat="1">
      <c r="A126" s="69"/>
      <c r="B126" s="74" t="s">
        <v>26</v>
      </c>
      <c r="C126" s="71"/>
      <c r="D126" s="71"/>
      <c r="E126" s="142"/>
      <c r="F126" s="73"/>
    </row>
    <row r="127" spans="1:8" s="68" customFormat="1" ht="14.25">
      <c r="A127" s="52"/>
      <c r="B127" s="36" t="s">
        <v>98</v>
      </c>
      <c r="C127" s="42">
        <v>2</v>
      </c>
      <c r="D127" s="18" t="s">
        <v>14</v>
      </c>
      <c r="E127" s="41"/>
      <c r="F127" s="33">
        <f>C127*E127</f>
        <v>0</v>
      </c>
    </row>
    <row r="128" spans="1:8" s="84" customFormat="1" ht="14.25">
      <c r="A128" s="52"/>
      <c r="B128" s="36" t="s">
        <v>100</v>
      </c>
      <c r="C128" s="42">
        <v>4</v>
      </c>
      <c r="D128" s="18" t="s">
        <v>14</v>
      </c>
      <c r="E128" s="41"/>
      <c r="F128" s="33">
        <f>C128*E128</f>
        <v>0</v>
      </c>
      <c r="H128" s="68"/>
    </row>
    <row r="129" spans="1:8" s="68" customFormat="1">
      <c r="A129" s="53"/>
      <c r="B129" s="48"/>
      <c r="C129" s="43"/>
      <c r="D129" s="44"/>
      <c r="E129" s="45"/>
      <c r="F129" s="45"/>
    </row>
    <row r="130" spans="1:8" s="68" customFormat="1">
      <c r="A130" s="52"/>
      <c r="B130" s="36"/>
      <c r="C130" s="42"/>
      <c r="D130" s="18"/>
      <c r="E130" s="33"/>
      <c r="F130" s="33"/>
    </row>
    <row r="131" spans="1:8" s="68" customFormat="1">
      <c r="A131" s="52">
        <f>COUNT($A$6:A129)+1</f>
        <v>20</v>
      </c>
      <c r="B131" s="35" t="s">
        <v>122</v>
      </c>
      <c r="C131" s="34"/>
      <c r="D131" s="18"/>
      <c r="E131" s="33"/>
      <c r="F131" s="33"/>
    </row>
    <row r="132" spans="1:8" s="68" customFormat="1" ht="25.5">
      <c r="A132" s="52"/>
      <c r="B132" s="36" t="s">
        <v>110</v>
      </c>
      <c r="C132" s="42"/>
      <c r="D132" s="18"/>
      <c r="E132" s="33"/>
      <c r="F132" s="33"/>
    </row>
    <row r="133" spans="1:8" s="68" customFormat="1" ht="25.5">
      <c r="A133" s="69"/>
      <c r="B133" s="85" t="s">
        <v>163</v>
      </c>
      <c r="C133" s="86"/>
      <c r="D133" s="87"/>
      <c r="E133" s="142"/>
      <c r="F133" s="88"/>
    </row>
    <row r="134" spans="1:8" s="68" customFormat="1">
      <c r="A134" s="52"/>
      <c r="B134" s="36" t="s">
        <v>93</v>
      </c>
      <c r="C134" s="42">
        <v>2</v>
      </c>
      <c r="D134" s="18" t="s">
        <v>1</v>
      </c>
      <c r="E134" s="41"/>
      <c r="F134" s="33">
        <f>C134*E134</f>
        <v>0</v>
      </c>
    </row>
    <row r="135" spans="1:8" s="68" customFormat="1">
      <c r="A135" s="53"/>
      <c r="B135" s="48"/>
      <c r="C135" s="43"/>
      <c r="D135" s="44"/>
      <c r="E135" s="191"/>
      <c r="F135" s="45"/>
    </row>
    <row r="136" spans="1:8" s="68" customFormat="1">
      <c r="A136" s="52"/>
      <c r="B136" s="36"/>
      <c r="C136" s="42"/>
      <c r="D136" s="18"/>
      <c r="E136" s="33"/>
      <c r="F136" s="33"/>
    </row>
    <row r="137" spans="1:8">
      <c r="A137" s="52">
        <f>COUNT($A$6:A135)+1</f>
        <v>21</v>
      </c>
      <c r="B137" s="35" t="s">
        <v>131</v>
      </c>
      <c r="C137" s="42"/>
      <c r="D137" s="18"/>
      <c r="E137" s="33"/>
      <c r="F137" s="33"/>
      <c r="H137" s="68"/>
    </row>
    <row r="138" spans="1:8" ht="76.5">
      <c r="A138" s="63"/>
      <c r="B138" s="36" t="s">
        <v>137</v>
      </c>
      <c r="C138" s="42"/>
      <c r="D138" s="18"/>
      <c r="E138" s="33"/>
      <c r="F138" s="33"/>
      <c r="H138" s="68"/>
    </row>
    <row r="139" spans="1:8">
      <c r="A139" s="63"/>
      <c r="B139" s="36" t="s">
        <v>132</v>
      </c>
      <c r="C139" s="42">
        <v>2</v>
      </c>
      <c r="D139" s="18" t="s">
        <v>1</v>
      </c>
      <c r="E139" s="41"/>
      <c r="F139" s="33">
        <f t="shared" ref="F139" si="14">C139*E139</f>
        <v>0</v>
      </c>
    </row>
    <row r="140" spans="1:8" s="68" customFormat="1">
      <c r="A140" s="53"/>
      <c r="B140" s="48"/>
      <c r="C140" s="43"/>
      <c r="D140" s="44"/>
      <c r="E140" s="191"/>
      <c r="F140" s="45"/>
    </row>
    <row r="141" spans="1:8" s="68" customFormat="1">
      <c r="A141" s="89"/>
      <c r="B141" s="90"/>
      <c r="C141" s="91"/>
      <c r="D141" s="92"/>
      <c r="E141" s="91"/>
      <c r="F141" s="91"/>
    </row>
    <row r="142" spans="1:8" s="68" customFormat="1">
      <c r="A142" s="52">
        <f>COUNT($A$6:A140)+1</f>
        <v>22</v>
      </c>
      <c r="B142" s="93" t="s">
        <v>134</v>
      </c>
      <c r="C142" s="94"/>
      <c r="D142" s="94"/>
      <c r="E142" s="94"/>
      <c r="F142" s="94"/>
    </row>
    <row r="143" spans="1:8" s="68" customFormat="1" ht="51">
      <c r="A143" s="95"/>
      <c r="B143" s="96" t="s">
        <v>136</v>
      </c>
      <c r="C143" s="94"/>
      <c r="D143" s="94"/>
      <c r="E143" s="94"/>
      <c r="F143" s="94"/>
    </row>
    <row r="144" spans="1:8" s="68" customFormat="1" ht="25.5">
      <c r="A144" s="95"/>
      <c r="B144" s="96" t="s">
        <v>135</v>
      </c>
      <c r="C144" s="42">
        <v>2</v>
      </c>
      <c r="D144" s="18" t="s">
        <v>1</v>
      </c>
      <c r="E144" s="41"/>
      <c r="F144" s="33">
        <f t="shared" ref="F144" si="15">C144*E144</f>
        <v>0</v>
      </c>
    </row>
    <row r="145" spans="1:6" s="68" customFormat="1">
      <c r="A145" s="97"/>
      <c r="B145" s="98"/>
      <c r="C145" s="99"/>
      <c r="D145" s="100"/>
      <c r="E145" s="99"/>
      <c r="F145" s="99"/>
    </row>
    <row r="146" spans="1:6" s="101" customFormat="1">
      <c r="A146" s="52">
        <f>COUNT($A$6:A145)+1</f>
        <v>23</v>
      </c>
      <c r="B146" s="35" t="s">
        <v>101</v>
      </c>
      <c r="C146" s="34"/>
      <c r="D146" s="18"/>
      <c r="E146" s="33"/>
      <c r="F146" s="33"/>
    </row>
    <row r="147" spans="1:6" s="101" customFormat="1">
      <c r="A147" s="52"/>
      <c r="B147" s="36" t="s">
        <v>102</v>
      </c>
      <c r="C147" s="42"/>
      <c r="D147" s="18"/>
      <c r="E147" s="33"/>
      <c r="F147" s="33"/>
    </row>
    <row r="148" spans="1:6" s="101" customFormat="1">
      <c r="A148" s="52"/>
      <c r="B148" s="36"/>
      <c r="C148" s="42">
        <v>1</v>
      </c>
      <c r="D148" s="18" t="s">
        <v>1</v>
      </c>
      <c r="E148" s="41"/>
      <c r="F148" s="33">
        <f>C148*E148</f>
        <v>0</v>
      </c>
    </row>
    <row r="149" spans="1:6" s="101" customFormat="1">
      <c r="A149" s="52">
        <f>COUNT($A$6:A148)+1</f>
        <v>24</v>
      </c>
      <c r="B149" s="35" t="s">
        <v>295</v>
      </c>
      <c r="C149" s="34"/>
      <c r="D149" s="18"/>
      <c r="E149" s="33"/>
      <c r="F149" s="33"/>
    </row>
    <row r="150" spans="1:6" s="101" customFormat="1" ht="38.25">
      <c r="A150" s="52"/>
      <c r="B150" s="36" t="s">
        <v>296</v>
      </c>
      <c r="C150" s="42"/>
      <c r="D150" s="18"/>
      <c r="E150" s="33"/>
      <c r="F150" s="33"/>
    </row>
    <row r="151" spans="1:6" s="101" customFormat="1">
      <c r="A151" s="52"/>
      <c r="B151" s="36"/>
      <c r="C151" s="42"/>
      <c r="D151" s="141">
        <v>0.1</v>
      </c>
      <c r="E151" s="190"/>
      <c r="F151" s="142">
        <f>SUM(F11:F148)*D151</f>
        <v>0</v>
      </c>
    </row>
    <row r="152" spans="1:6" s="101" customFormat="1">
      <c r="A152" s="53"/>
      <c r="B152" s="48"/>
      <c r="C152" s="43"/>
      <c r="D152" s="44"/>
      <c r="E152" s="45"/>
      <c r="F152" s="45"/>
    </row>
    <row r="153" spans="1:6" s="68" customFormat="1">
      <c r="A153" s="37"/>
      <c r="B153" s="49" t="s">
        <v>103</v>
      </c>
      <c r="C153" s="38"/>
      <c r="D153" s="39"/>
      <c r="E153" s="40" t="s">
        <v>13</v>
      </c>
      <c r="F153" s="40">
        <f>SUM(F11:F151)</f>
        <v>0</v>
      </c>
    </row>
  </sheetData>
  <sheetProtection algorithmName="SHA-512" hashValue="fdi/+JrUleq7N/t+6TbuWkc4PeVAe3xt3IEY+oTXesTbKfJM24FVX6sPGks/BLOxLmFmGgChhqUX+RpUc7Gzew==" saltValue="v8OEy2eK8ZGJAqYnM+QaKQ==" spinCount="100000" sheet="1" objects="1" scenarios="1"/>
  <phoneticPr fontId="0" type="noConversion"/>
  <pageMargins left="0.78740157480314965" right="0.27559055118110237" top="0.86614173228346458" bottom="0.74803149606299213" header="0.31496062992125984" footer="0.31496062992125984"/>
  <pageSetup paperSize="9" orientation="portrait" useFirstPageNumber="1" r:id="rId1"/>
  <headerFooter alignWithMargins="0">
    <oddHeader>&amp;LENERGETIKA LJUBLJANA d.o.o.&amp;RJPE-SIR-410/23</oddHeader>
    <oddFooter>&amp;C&amp;"Arial,Navadno"&amp;P / &amp;N</oddFooter>
  </headerFooter>
  <rowBreaks count="4" manualBreakCount="4">
    <brk id="22" max="16383" man="1"/>
    <brk id="55" max="16383" man="1"/>
    <brk id="88" max="16383" man="1"/>
    <brk id="1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33"/>
  <sheetViews>
    <sheetView topLeftCell="A8" zoomScaleNormal="100" zoomScaleSheetLayoutView="96" workbookViewId="0">
      <selection activeCell="E16" sqref="E16"/>
    </sheetView>
  </sheetViews>
  <sheetFormatPr defaultColWidth="9.140625" defaultRowHeight="12.75"/>
  <cols>
    <col min="1" max="1" width="5.7109375" style="24" customWidth="1"/>
    <col min="2" max="2" width="46.5703125" style="50" customWidth="1"/>
    <col min="3" max="3" width="7.7109375" style="27" customWidth="1"/>
    <col min="4" max="4" width="4.7109375" style="28" customWidth="1"/>
    <col min="5" max="5" width="11.5703125" style="26" customWidth="1"/>
    <col min="6" max="6" width="13.85546875" style="27" customWidth="1"/>
    <col min="7" max="16384" width="9.140625" style="28"/>
  </cols>
  <sheetData>
    <row r="1" spans="1:6">
      <c r="A1" s="23" t="s">
        <v>155</v>
      </c>
      <c r="B1" s="46" t="s">
        <v>164</v>
      </c>
      <c r="C1" s="24"/>
      <c r="D1" s="25"/>
    </row>
    <row r="2" spans="1:6">
      <c r="A2" s="23"/>
      <c r="B2" s="46" t="s">
        <v>151</v>
      </c>
      <c r="C2" s="24"/>
      <c r="D2" s="25"/>
    </row>
    <row r="3" spans="1:6" ht="76.5">
      <c r="A3" s="55" t="s">
        <v>0</v>
      </c>
      <c r="B3" s="56" t="s">
        <v>8</v>
      </c>
      <c r="C3" s="57" t="s">
        <v>6</v>
      </c>
      <c r="D3" s="57" t="s">
        <v>7</v>
      </c>
      <c r="E3" s="58" t="s">
        <v>10</v>
      </c>
      <c r="F3" s="58" t="s">
        <v>11</v>
      </c>
    </row>
    <row r="4" spans="1:6">
      <c r="A4" s="51">
        <v>1</v>
      </c>
      <c r="B4" s="47"/>
      <c r="C4" s="29"/>
      <c r="D4" s="30"/>
      <c r="E4" s="31"/>
      <c r="F4" s="29"/>
    </row>
    <row r="5" spans="1:6" s="68" customFormat="1">
      <c r="A5" s="52">
        <f>COUNT(A4+1)</f>
        <v>1</v>
      </c>
      <c r="B5" s="35" t="s">
        <v>143</v>
      </c>
      <c r="C5" s="34"/>
      <c r="D5" s="18"/>
      <c r="E5" s="33"/>
      <c r="F5" s="33"/>
    </row>
    <row r="6" spans="1:6" s="68" customFormat="1" ht="25.5">
      <c r="A6" s="52"/>
      <c r="B6" s="36" t="s">
        <v>110</v>
      </c>
      <c r="C6" s="42"/>
      <c r="D6" s="18"/>
      <c r="E6" s="33"/>
      <c r="F6" s="33"/>
    </row>
    <row r="7" spans="1:6" s="68" customFormat="1" ht="25.5">
      <c r="A7" s="69"/>
      <c r="B7" s="85" t="s">
        <v>163</v>
      </c>
      <c r="C7" s="86"/>
      <c r="D7" s="87"/>
      <c r="E7" s="142"/>
      <c r="F7" s="88"/>
    </row>
    <row r="8" spans="1:6" s="68" customFormat="1">
      <c r="A8" s="52"/>
      <c r="B8" s="36" t="s">
        <v>93</v>
      </c>
      <c r="C8" s="42">
        <v>2</v>
      </c>
      <c r="D8" s="18" t="s">
        <v>1</v>
      </c>
      <c r="E8" s="41"/>
      <c r="F8" s="33">
        <f>C8*E8</f>
        <v>0</v>
      </c>
    </row>
    <row r="9" spans="1:6" s="68" customFormat="1">
      <c r="A9" s="53"/>
      <c r="B9" s="48"/>
      <c r="C9" s="43"/>
      <c r="D9" s="44"/>
      <c r="E9" s="45"/>
      <c r="F9" s="45"/>
    </row>
    <row r="10" spans="1:6" s="68" customFormat="1">
      <c r="A10" s="51"/>
      <c r="B10" s="47"/>
      <c r="C10" s="29"/>
      <c r="D10" s="30"/>
      <c r="E10" s="31"/>
      <c r="F10" s="29"/>
    </row>
    <row r="11" spans="1:6" s="68" customFormat="1">
      <c r="A11" s="52">
        <f>COUNT($A$5:A10)+1</f>
        <v>2</v>
      </c>
      <c r="B11" s="35" t="s">
        <v>53</v>
      </c>
      <c r="C11" s="34"/>
      <c r="D11" s="18"/>
      <c r="E11" s="33"/>
      <c r="F11" s="33"/>
    </row>
    <row r="12" spans="1:6" s="68" customFormat="1" ht="38.25">
      <c r="A12" s="52"/>
      <c r="B12" s="36" t="s">
        <v>111</v>
      </c>
      <c r="C12" s="42"/>
      <c r="D12" s="18"/>
      <c r="E12" s="33"/>
      <c r="F12" s="33"/>
    </row>
    <row r="13" spans="1:6" s="68" customFormat="1">
      <c r="A13" s="69"/>
      <c r="B13" s="70" t="s">
        <v>26</v>
      </c>
      <c r="C13" s="71"/>
      <c r="D13" s="71"/>
      <c r="E13" s="73"/>
      <c r="F13" s="73"/>
    </row>
    <row r="14" spans="1:6" s="68" customFormat="1" ht="14.25">
      <c r="A14" s="52"/>
      <c r="B14" s="36" t="s">
        <v>55</v>
      </c>
      <c r="C14" s="42">
        <v>6</v>
      </c>
      <c r="D14" s="18" t="s">
        <v>9</v>
      </c>
      <c r="E14" s="41"/>
      <c r="F14" s="33">
        <f t="shared" ref="F14:F17" si="0">C14*E14</f>
        <v>0</v>
      </c>
    </row>
    <row r="15" spans="1:6" s="68" customFormat="1" ht="14.25">
      <c r="A15" s="52"/>
      <c r="B15" s="36" t="s">
        <v>56</v>
      </c>
      <c r="C15" s="42">
        <v>3</v>
      </c>
      <c r="D15" s="18" t="s">
        <v>9</v>
      </c>
      <c r="E15" s="41"/>
      <c r="F15" s="33">
        <f t="shared" si="0"/>
        <v>0</v>
      </c>
    </row>
    <row r="16" spans="1:6" s="68" customFormat="1" ht="14.25">
      <c r="A16" s="52"/>
      <c r="B16" s="36" t="s">
        <v>57</v>
      </c>
      <c r="C16" s="42">
        <v>34</v>
      </c>
      <c r="D16" s="18" t="s">
        <v>9</v>
      </c>
      <c r="E16" s="41"/>
      <c r="F16" s="33">
        <f t="shared" si="0"/>
        <v>0</v>
      </c>
    </row>
    <row r="17" spans="1:6" s="68" customFormat="1" ht="14.25">
      <c r="A17" s="52"/>
      <c r="B17" s="36" t="s">
        <v>59</v>
      </c>
      <c r="C17" s="42">
        <v>90</v>
      </c>
      <c r="D17" s="18" t="s">
        <v>9</v>
      </c>
      <c r="E17" s="41"/>
      <c r="F17" s="33">
        <f t="shared" si="0"/>
        <v>0</v>
      </c>
    </row>
    <row r="18" spans="1:6" s="68" customFormat="1">
      <c r="A18" s="53"/>
      <c r="B18" s="48"/>
      <c r="C18" s="43"/>
      <c r="D18" s="44"/>
      <c r="E18" s="45"/>
      <c r="F18" s="45"/>
    </row>
    <row r="19" spans="1:6" s="68" customFormat="1">
      <c r="A19" s="51"/>
      <c r="B19" s="47"/>
      <c r="C19" s="29"/>
      <c r="D19" s="30"/>
      <c r="E19" s="31"/>
      <c r="F19" s="29"/>
    </row>
    <row r="20" spans="1:6" s="68" customFormat="1">
      <c r="A20" s="52">
        <f>COUNT($A$5:A19)+1</f>
        <v>3</v>
      </c>
      <c r="B20" s="35" t="s">
        <v>60</v>
      </c>
      <c r="C20" s="34"/>
      <c r="D20" s="18"/>
      <c r="E20" s="33"/>
      <c r="F20" s="33"/>
    </row>
    <row r="21" spans="1:6" s="68" customFormat="1" ht="51">
      <c r="A21" s="52"/>
      <c r="B21" s="36" t="s">
        <v>61</v>
      </c>
      <c r="C21" s="42"/>
      <c r="D21" s="18"/>
      <c r="E21" s="33"/>
      <c r="F21" s="33"/>
    </row>
    <row r="22" spans="1:6" s="68" customFormat="1">
      <c r="A22" s="81"/>
      <c r="B22" s="70" t="s">
        <v>30</v>
      </c>
      <c r="C22" s="71"/>
      <c r="D22" s="71"/>
      <c r="E22" s="73"/>
      <c r="F22" s="73"/>
    </row>
    <row r="23" spans="1:6" s="68" customFormat="1">
      <c r="A23" s="52"/>
      <c r="B23" s="36" t="s">
        <v>62</v>
      </c>
      <c r="C23" s="42">
        <v>6</v>
      </c>
      <c r="D23" s="18" t="s">
        <v>1</v>
      </c>
      <c r="E23" s="41"/>
      <c r="F23" s="33">
        <f t="shared" ref="F23:F25" si="1">C23*E23</f>
        <v>0</v>
      </c>
    </row>
    <row r="24" spans="1:6" s="68" customFormat="1">
      <c r="A24" s="52"/>
      <c r="B24" s="36" t="s">
        <v>63</v>
      </c>
      <c r="C24" s="42">
        <v>10</v>
      </c>
      <c r="D24" s="18" t="s">
        <v>1</v>
      </c>
      <c r="E24" s="41"/>
      <c r="F24" s="33">
        <f t="shared" si="1"/>
        <v>0</v>
      </c>
    </row>
    <row r="25" spans="1:6" s="68" customFormat="1">
      <c r="A25" s="52"/>
      <c r="B25" s="36" t="s">
        <v>65</v>
      </c>
      <c r="C25" s="42">
        <v>8</v>
      </c>
      <c r="D25" s="18" t="s">
        <v>1</v>
      </c>
      <c r="E25" s="41"/>
      <c r="F25" s="33">
        <f t="shared" si="1"/>
        <v>0</v>
      </c>
    </row>
    <row r="26" spans="1:6" s="68" customFormat="1">
      <c r="A26" s="53"/>
      <c r="B26" s="48"/>
      <c r="C26" s="43"/>
      <c r="D26" s="44"/>
      <c r="E26" s="45"/>
      <c r="F26" s="45"/>
    </row>
    <row r="27" spans="1:6" s="68" customFormat="1">
      <c r="A27" s="51"/>
      <c r="B27" s="47"/>
      <c r="C27" s="29"/>
      <c r="D27" s="30"/>
      <c r="E27" s="31"/>
      <c r="F27" s="29"/>
    </row>
    <row r="28" spans="1:6" s="68" customFormat="1">
      <c r="A28" s="52">
        <f>COUNT($A$5:A27)+1</f>
        <v>4</v>
      </c>
      <c r="B28" s="35" t="s">
        <v>104</v>
      </c>
      <c r="C28" s="34"/>
      <c r="D28" s="18"/>
      <c r="E28" s="33"/>
      <c r="F28" s="33"/>
    </row>
    <row r="29" spans="1:6" s="68" customFormat="1" ht="51">
      <c r="A29" s="52"/>
      <c r="B29" s="36" t="s">
        <v>61</v>
      </c>
      <c r="C29" s="42"/>
      <c r="D29" s="18"/>
      <c r="E29" s="33"/>
      <c r="F29" s="33"/>
    </row>
    <row r="30" spans="1:6" s="68" customFormat="1">
      <c r="A30" s="69"/>
      <c r="B30" s="70" t="s">
        <v>30</v>
      </c>
      <c r="C30" s="71"/>
      <c r="D30" s="71"/>
      <c r="E30" s="73"/>
      <c r="F30" s="73"/>
    </row>
    <row r="31" spans="1:6" s="68" customFormat="1">
      <c r="A31" s="52"/>
      <c r="B31" s="36" t="s">
        <v>63</v>
      </c>
      <c r="C31" s="42">
        <v>2</v>
      </c>
      <c r="D31" s="18" t="s">
        <v>1</v>
      </c>
      <c r="E31" s="41"/>
      <c r="F31" s="33">
        <f t="shared" ref="F31" si="2">C31*E31</f>
        <v>0</v>
      </c>
    </row>
    <row r="32" spans="1:6" s="68" customFormat="1">
      <c r="A32" s="53"/>
      <c r="B32" s="48"/>
      <c r="C32" s="43"/>
      <c r="D32" s="44"/>
      <c r="E32" s="45"/>
      <c r="F32" s="45"/>
    </row>
    <row r="33" spans="1:6" s="68" customFormat="1">
      <c r="A33" s="51"/>
      <c r="B33" s="47"/>
      <c r="C33" s="29"/>
      <c r="D33" s="30"/>
      <c r="E33" s="31"/>
      <c r="F33" s="29"/>
    </row>
    <row r="34" spans="1:6" s="68" customFormat="1">
      <c r="A34" s="52">
        <f>COUNT($A$5:A33)+1</f>
        <v>5</v>
      </c>
      <c r="B34" s="35" t="s">
        <v>68</v>
      </c>
      <c r="C34" s="34"/>
      <c r="D34" s="18"/>
      <c r="E34" s="33"/>
      <c r="F34" s="33"/>
    </row>
    <row r="35" spans="1:6" s="68" customFormat="1" ht="25.5">
      <c r="A35" s="52"/>
      <c r="B35" s="36" t="s">
        <v>69</v>
      </c>
      <c r="C35" s="42"/>
      <c r="D35" s="18"/>
      <c r="E35" s="33"/>
      <c r="F35" s="33"/>
    </row>
    <row r="36" spans="1:6" s="68" customFormat="1">
      <c r="A36" s="69"/>
      <c r="B36" s="70" t="s">
        <v>30</v>
      </c>
      <c r="C36" s="71"/>
      <c r="D36" s="71"/>
      <c r="E36" s="73"/>
      <c r="F36" s="73"/>
    </row>
    <row r="37" spans="1:6" s="68" customFormat="1">
      <c r="A37" s="52"/>
      <c r="B37" s="36" t="s">
        <v>113</v>
      </c>
      <c r="C37" s="42">
        <v>2</v>
      </c>
      <c r="D37" s="18" t="s">
        <v>1</v>
      </c>
      <c r="E37" s="41"/>
      <c r="F37" s="33">
        <f>C37*E37</f>
        <v>0</v>
      </c>
    </row>
    <row r="38" spans="1:6" s="68" customFormat="1">
      <c r="A38" s="53"/>
      <c r="B38" s="48"/>
      <c r="C38" s="43"/>
      <c r="D38" s="44"/>
      <c r="E38" s="45"/>
      <c r="F38" s="45"/>
    </row>
    <row r="39" spans="1:6" s="68" customFormat="1">
      <c r="A39" s="51"/>
      <c r="B39" s="47"/>
      <c r="C39" s="29"/>
      <c r="D39" s="30"/>
      <c r="E39" s="31"/>
      <c r="F39" s="29"/>
    </row>
    <row r="40" spans="1:6" s="68" customFormat="1">
      <c r="A40" s="52">
        <f>COUNT($A$5:A38)+1</f>
        <v>6</v>
      </c>
      <c r="B40" s="35" t="s">
        <v>114</v>
      </c>
      <c r="C40" s="34"/>
      <c r="D40" s="18"/>
      <c r="E40" s="33"/>
      <c r="F40" s="33"/>
    </row>
    <row r="41" spans="1:6" s="68" customFormat="1" ht="63.75">
      <c r="A41" s="52"/>
      <c r="B41" s="36" t="s">
        <v>70</v>
      </c>
      <c r="C41" s="42"/>
      <c r="D41" s="18"/>
      <c r="E41" s="33"/>
      <c r="F41" s="33"/>
    </row>
    <row r="42" spans="1:6" s="68" customFormat="1">
      <c r="A42" s="69"/>
      <c r="B42" s="70" t="s">
        <v>30</v>
      </c>
      <c r="C42" s="71"/>
      <c r="D42" s="71"/>
      <c r="E42" s="73"/>
      <c r="F42" s="73"/>
    </row>
    <row r="43" spans="1:6" s="68" customFormat="1">
      <c r="A43" s="52"/>
      <c r="B43" s="36" t="s">
        <v>115</v>
      </c>
      <c r="C43" s="42">
        <v>1</v>
      </c>
      <c r="D43" s="18" t="s">
        <v>1</v>
      </c>
      <c r="E43" s="41"/>
      <c r="F43" s="33">
        <f t="shared" ref="F43:F44" si="3">C43*E43</f>
        <v>0</v>
      </c>
    </row>
    <row r="44" spans="1:6" s="68" customFormat="1">
      <c r="A44" s="52"/>
      <c r="B44" s="36" t="s">
        <v>116</v>
      </c>
      <c r="C44" s="42">
        <v>1</v>
      </c>
      <c r="D44" s="18" t="s">
        <v>1</v>
      </c>
      <c r="E44" s="41"/>
      <c r="F44" s="33">
        <f t="shared" si="3"/>
        <v>0</v>
      </c>
    </row>
    <row r="45" spans="1:6" s="68" customFormat="1">
      <c r="A45" s="53"/>
      <c r="B45" s="48"/>
      <c r="C45" s="43"/>
      <c r="D45" s="44"/>
      <c r="E45" s="45"/>
      <c r="F45" s="45"/>
    </row>
    <row r="46" spans="1:6" s="68" customFormat="1">
      <c r="A46" s="51"/>
      <c r="B46" s="47"/>
      <c r="C46" s="29"/>
      <c r="D46" s="30"/>
      <c r="E46" s="31"/>
      <c r="F46" s="29"/>
    </row>
    <row r="47" spans="1:6" s="68" customFormat="1">
      <c r="A47" s="52">
        <f>A40+1</f>
        <v>7</v>
      </c>
      <c r="B47" s="35" t="s">
        <v>71</v>
      </c>
      <c r="C47" s="34"/>
      <c r="D47" s="18"/>
      <c r="E47" s="33"/>
      <c r="F47" s="33"/>
    </row>
    <row r="48" spans="1:6" s="68" customFormat="1" ht="25.5">
      <c r="A48" s="52"/>
      <c r="B48" s="36" t="s">
        <v>72</v>
      </c>
      <c r="C48" s="42"/>
      <c r="D48" s="18"/>
      <c r="E48" s="33"/>
      <c r="F48" s="33"/>
    </row>
    <row r="49" spans="1:6" s="68" customFormat="1">
      <c r="A49" s="81"/>
      <c r="B49" s="70" t="s">
        <v>30</v>
      </c>
      <c r="C49" s="71"/>
      <c r="D49" s="71"/>
      <c r="E49" s="73"/>
      <c r="F49" s="73"/>
    </row>
    <row r="50" spans="1:6" s="68" customFormat="1">
      <c r="A50" s="52"/>
      <c r="B50" s="36" t="s">
        <v>73</v>
      </c>
      <c r="C50" s="42">
        <v>2</v>
      </c>
      <c r="D50" s="18" t="s">
        <v>1</v>
      </c>
      <c r="E50" s="41"/>
      <c r="F50" s="33">
        <f t="shared" ref="F50" si="4">C50*E50</f>
        <v>0</v>
      </c>
    </row>
    <row r="51" spans="1:6" s="68" customFormat="1">
      <c r="A51" s="53"/>
      <c r="B51" s="48"/>
      <c r="C51" s="43"/>
      <c r="D51" s="44"/>
      <c r="E51" s="45"/>
      <c r="F51" s="45"/>
    </row>
    <row r="52" spans="1:6" s="68" customFormat="1">
      <c r="A52" s="51"/>
      <c r="B52" s="47"/>
      <c r="C52" s="29"/>
      <c r="D52" s="30"/>
      <c r="E52" s="31"/>
      <c r="F52" s="29"/>
    </row>
    <row r="53" spans="1:6" s="68" customFormat="1">
      <c r="A53" s="52">
        <f>A47+1</f>
        <v>8</v>
      </c>
      <c r="B53" s="35" t="s">
        <v>117</v>
      </c>
      <c r="C53" s="34"/>
      <c r="D53" s="18"/>
      <c r="E53" s="33"/>
      <c r="F53" s="33"/>
    </row>
    <row r="54" spans="1:6" s="68" customFormat="1" ht="25.5">
      <c r="A54" s="52"/>
      <c r="B54" s="36" t="s">
        <v>118</v>
      </c>
      <c r="C54" s="42"/>
      <c r="D54" s="18"/>
      <c r="E54" s="33"/>
      <c r="F54" s="33"/>
    </row>
    <row r="55" spans="1:6" s="68" customFormat="1">
      <c r="A55" s="81"/>
      <c r="B55" s="103" t="s">
        <v>74</v>
      </c>
      <c r="C55" s="71"/>
      <c r="D55" s="71"/>
      <c r="E55" s="73"/>
      <c r="F55" s="73"/>
    </row>
    <row r="56" spans="1:6" s="68" customFormat="1">
      <c r="A56" s="81"/>
      <c r="B56" s="103" t="s">
        <v>75</v>
      </c>
    </row>
    <row r="57" spans="1:6" s="68" customFormat="1">
      <c r="A57" s="52"/>
      <c r="B57" s="36" t="s">
        <v>150</v>
      </c>
      <c r="C57" s="42">
        <v>2</v>
      </c>
      <c r="D57" s="18" t="s">
        <v>1</v>
      </c>
      <c r="E57" s="41"/>
      <c r="F57" s="33">
        <f t="shared" ref="F57" si="5">C57*E57</f>
        <v>0</v>
      </c>
    </row>
    <row r="58" spans="1:6" s="68" customFormat="1">
      <c r="A58" s="53"/>
      <c r="B58" s="48"/>
      <c r="C58" s="43"/>
      <c r="D58" s="44"/>
      <c r="E58" s="45"/>
      <c r="F58" s="45"/>
    </row>
    <row r="59" spans="1:6" s="68" customFormat="1">
      <c r="A59" s="51"/>
      <c r="B59" s="47"/>
      <c r="C59" s="29"/>
      <c r="D59" s="30"/>
      <c r="E59" s="31"/>
      <c r="F59" s="29"/>
    </row>
    <row r="60" spans="1:6" s="68" customFormat="1">
      <c r="A60" s="52">
        <f>COUNT($A$5:A59)+1</f>
        <v>9</v>
      </c>
      <c r="B60" s="35" t="s">
        <v>76</v>
      </c>
      <c r="C60" s="34"/>
      <c r="D60" s="18"/>
      <c r="E60" s="33"/>
      <c r="F60" s="33"/>
    </row>
    <row r="61" spans="1:6" s="68" customFormat="1" ht="25.5">
      <c r="A61" s="52"/>
      <c r="B61" s="36" t="s">
        <v>77</v>
      </c>
      <c r="C61" s="42"/>
      <c r="D61" s="18"/>
      <c r="E61" s="33"/>
      <c r="F61" s="33"/>
    </row>
    <row r="62" spans="1:6" s="68" customFormat="1">
      <c r="A62" s="82"/>
      <c r="B62" s="70" t="s">
        <v>30</v>
      </c>
      <c r="C62" s="71"/>
      <c r="D62" s="71"/>
      <c r="E62" s="73"/>
      <c r="F62" s="73"/>
    </row>
    <row r="63" spans="1:6" s="68" customFormat="1">
      <c r="A63" s="52"/>
      <c r="B63" s="36" t="s">
        <v>78</v>
      </c>
      <c r="C63" s="42">
        <v>3</v>
      </c>
      <c r="D63" s="18" t="s">
        <v>1</v>
      </c>
      <c r="E63" s="41"/>
      <c r="F63" s="33">
        <f t="shared" ref="F63:F64" si="6">C63*E63</f>
        <v>0</v>
      </c>
    </row>
    <row r="64" spans="1:6" s="68" customFormat="1">
      <c r="A64" s="52"/>
      <c r="B64" s="36" t="s">
        <v>121</v>
      </c>
      <c r="C64" s="42">
        <v>10</v>
      </c>
      <c r="D64" s="18" t="s">
        <v>1</v>
      </c>
      <c r="E64" s="41"/>
      <c r="F64" s="33">
        <f t="shared" si="6"/>
        <v>0</v>
      </c>
    </row>
    <row r="65" spans="1:6" s="68" customFormat="1">
      <c r="A65" s="53"/>
      <c r="B65" s="48"/>
      <c r="C65" s="43"/>
      <c r="D65" s="44"/>
      <c r="E65" s="45"/>
      <c r="F65" s="45"/>
    </row>
    <row r="66" spans="1:6" s="68" customFormat="1">
      <c r="A66" s="51"/>
      <c r="B66" s="47"/>
      <c r="C66" s="29"/>
      <c r="D66" s="30"/>
      <c r="E66" s="31"/>
      <c r="F66" s="29"/>
    </row>
    <row r="67" spans="1:6" s="68" customFormat="1">
      <c r="A67" s="52">
        <f>COUNT($A$5:A66)+1</f>
        <v>10</v>
      </c>
      <c r="B67" s="35" t="s">
        <v>79</v>
      </c>
      <c r="C67" s="34"/>
      <c r="D67" s="18"/>
      <c r="E67" s="33"/>
      <c r="F67" s="33"/>
    </row>
    <row r="68" spans="1:6" s="68" customFormat="1" ht="25.5">
      <c r="A68" s="52"/>
      <c r="B68" s="36" t="s">
        <v>80</v>
      </c>
      <c r="C68" s="42"/>
      <c r="D68" s="18"/>
      <c r="E68" s="33"/>
      <c r="F68" s="33"/>
    </row>
    <row r="69" spans="1:6" s="68" customFormat="1">
      <c r="A69" s="82"/>
      <c r="B69" s="103" t="s">
        <v>74</v>
      </c>
      <c r="C69" s="83"/>
      <c r="D69" s="71"/>
      <c r="E69" s="73"/>
      <c r="F69" s="73"/>
    </row>
    <row r="70" spans="1:6" s="68" customFormat="1">
      <c r="A70" s="82"/>
      <c r="B70" s="103" t="s">
        <v>75</v>
      </c>
      <c r="C70" s="83"/>
      <c r="D70" s="71"/>
      <c r="E70" s="73"/>
      <c r="F70" s="73"/>
    </row>
    <row r="71" spans="1:6" s="68" customFormat="1">
      <c r="A71" s="52"/>
      <c r="B71" s="36" t="s">
        <v>120</v>
      </c>
      <c r="C71" s="42">
        <v>2</v>
      </c>
      <c r="D71" s="18" t="s">
        <v>1</v>
      </c>
      <c r="E71" s="41"/>
      <c r="F71" s="33">
        <f t="shared" ref="F71:F72" si="7">C71*E71</f>
        <v>0</v>
      </c>
    </row>
    <row r="72" spans="1:6" s="68" customFormat="1">
      <c r="A72" s="52"/>
      <c r="B72" s="36" t="s">
        <v>119</v>
      </c>
      <c r="C72" s="42">
        <v>2</v>
      </c>
      <c r="D72" s="18" t="s">
        <v>1</v>
      </c>
      <c r="E72" s="41"/>
      <c r="F72" s="33">
        <f t="shared" si="7"/>
        <v>0</v>
      </c>
    </row>
    <row r="73" spans="1:6" s="68" customFormat="1">
      <c r="A73" s="53"/>
      <c r="B73" s="48"/>
      <c r="C73" s="43"/>
      <c r="D73" s="44"/>
      <c r="E73" s="45"/>
      <c r="F73" s="45"/>
    </row>
    <row r="74" spans="1:6" s="68" customFormat="1">
      <c r="A74" s="51"/>
      <c r="B74" s="47"/>
      <c r="C74" s="29"/>
      <c r="D74" s="30"/>
      <c r="E74" s="31"/>
      <c r="F74" s="29"/>
    </row>
    <row r="75" spans="1:6" s="68" customFormat="1">
      <c r="A75" s="52">
        <f>COUNT($A$5:A74)+1</f>
        <v>11</v>
      </c>
      <c r="B75" s="35" t="s">
        <v>82</v>
      </c>
      <c r="C75" s="34"/>
      <c r="D75" s="18"/>
      <c r="E75" s="33"/>
      <c r="F75" s="33"/>
    </row>
    <row r="76" spans="1:6" s="68" customFormat="1" ht="63.75">
      <c r="A76" s="52"/>
      <c r="B76" s="36" t="s">
        <v>83</v>
      </c>
      <c r="C76" s="42"/>
      <c r="D76" s="18"/>
      <c r="E76" s="33"/>
      <c r="F76" s="33"/>
    </row>
    <row r="77" spans="1:6" s="68" customFormat="1">
      <c r="A77" s="82"/>
      <c r="B77" s="70" t="s">
        <v>30</v>
      </c>
      <c r="C77" s="83"/>
      <c r="D77" s="71"/>
      <c r="E77" s="73"/>
      <c r="F77" s="73"/>
    </row>
    <row r="78" spans="1:6" s="68" customFormat="1">
      <c r="A78" s="52"/>
      <c r="B78" s="36" t="s">
        <v>51</v>
      </c>
      <c r="C78" s="42">
        <v>3</v>
      </c>
      <c r="D78" s="18" t="s">
        <v>1</v>
      </c>
      <c r="E78" s="41"/>
      <c r="F78" s="33">
        <f t="shared" ref="F78" si="8">C78*E78</f>
        <v>0</v>
      </c>
    </row>
    <row r="79" spans="1:6" s="68" customFormat="1">
      <c r="A79" s="52"/>
      <c r="B79" s="36" t="s">
        <v>84</v>
      </c>
      <c r="C79" s="42">
        <v>2</v>
      </c>
      <c r="D79" s="18" t="s">
        <v>1</v>
      </c>
      <c r="E79" s="41"/>
      <c r="F79" s="33">
        <f t="shared" ref="F79:F80" si="9">C79*E79</f>
        <v>0</v>
      </c>
    </row>
    <row r="80" spans="1:6" s="68" customFormat="1">
      <c r="A80" s="52"/>
      <c r="B80" s="36" t="s">
        <v>52</v>
      </c>
      <c r="C80" s="42">
        <v>2</v>
      </c>
      <c r="D80" s="18" t="s">
        <v>1</v>
      </c>
      <c r="E80" s="41"/>
      <c r="F80" s="33">
        <f t="shared" si="9"/>
        <v>0</v>
      </c>
    </row>
    <row r="81" spans="1:6" s="68" customFormat="1">
      <c r="A81" s="53"/>
      <c r="B81" s="48"/>
      <c r="C81" s="43"/>
      <c r="D81" s="44"/>
      <c r="E81" s="45"/>
      <c r="F81" s="45"/>
    </row>
    <row r="82" spans="1:6" s="68" customFormat="1">
      <c r="A82" s="51"/>
      <c r="B82" s="47"/>
      <c r="C82" s="29"/>
      <c r="D82" s="30"/>
      <c r="E82" s="31"/>
      <c r="F82" s="29"/>
    </row>
    <row r="83" spans="1:6" s="68" customFormat="1">
      <c r="A83" s="52">
        <f>COUNT($A$5:A82)+1</f>
        <v>12</v>
      </c>
      <c r="B83" s="35" t="s">
        <v>85</v>
      </c>
      <c r="C83" s="34"/>
      <c r="D83" s="18"/>
      <c r="E83" s="33"/>
      <c r="F83" s="33"/>
    </row>
    <row r="84" spans="1:6" s="68" customFormat="1" ht="25.5">
      <c r="A84" s="52"/>
      <c r="B84" s="36" t="s">
        <v>86</v>
      </c>
      <c r="C84" s="42"/>
      <c r="D84" s="18"/>
      <c r="E84" s="33"/>
      <c r="F84" s="33"/>
    </row>
    <row r="85" spans="1:6" s="68" customFormat="1">
      <c r="A85" s="52"/>
      <c r="B85" s="36"/>
      <c r="C85" s="42">
        <v>1</v>
      </c>
      <c r="D85" s="18" t="s">
        <v>1</v>
      </c>
      <c r="E85" s="41"/>
      <c r="F85" s="33">
        <f>C85*E85</f>
        <v>0</v>
      </c>
    </row>
    <row r="86" spans="1:6" s="68" customFormat="1">
      <c r="A86" s="53"/>
      <c r="B86" s="48"/>
      <c r="C86" s="43"/>
      <c r="D86" s="44"/>
      <c r="E86" s="45"/>
      <c r="F86" s="45"/>
    </row>
    <row r="87" spans="1:6" s="68" customFormat="1">
      <c r="A87" s="51"/>
      <c r="B87" s="47"/>
      <c r="C87" s="29"/>
      <c r="D87" s="30"/>
      <c r="E87" s="31"/>
      <c r="F87" s="29"/>
    </row>
    <row r="88" spans="1:6" s="68" customFormat="1">
      <c r="A88" s="52">
        <f>A83+1</f>
        <v>13</v>
      </c>
      <c r="B88" s="35" t="s">
        <v>87</v>
      </c>
      <c r="C88" s="34"/>
      <c r="D88" s="18"/>
      <c r="E88" s="33"/>
      <c r="F88" s="33"/>
    </row>
    <row r="89" spans="1:6" s="68" customFormat="1">
      <c r="A89" s="52"/>
      <c r="B89" s="36" t="s">
        <v>88</v>
      </c>
      <c r="C89" s="42"/>
    </row>
    <row r="90" spans="1:6" s="68" customFormat="1">
      <c r="A90" s="52"/>
      <c r="B90" s="36"/>
      <c r="C90" s="42">
        <v>1</v>
      </c>
      <c r="D90" s="18" t="s">
        <v>1</v>
      </c>
      <c r="E90" s="41"/>
      <c r="F90" s="33">
        <f>C90*E90</f>
        <v>0</v>
      </c>
    </row>
    <row r="91" spans="1:6" s="68" customFormat="1">
      <c r="A91" s="53"/>
      <c r="B91" s="48"/>
      <c r="C91" s="43"/>
      <c r="D91" s="44"/>
      <c r="E91" s="45"/>
      <c r="F91" s="45"/>
    </row>
    <row r="92" spans="1:6" s="68" customFormat="1">
      <c r="A92" s="51"/>
      <c r="B92" s="47"/>
      <c r="C92" s="29"/>
      <c r="D92" s="30"/>
      <c r="E92" s="31"/>
      <c r="F92" s="29"/>
    </row>
    <row r="93" spans="1:6" s="68" customFormat="1">
      <c r="A93" s="52">
        <f>A88+1</f>
        <v>14</v>
      </c>
      <c r="B93" s="35" t="s">
        <v>89</v>
      </c>
      <c r="C93" s="34"/>
      <c r="D93" s="18"/>
      <c r="E93" s="33"/>
      <c r="F93" s="33"/>
    </row>
    <row r="94" spans="1:6" s="68" customFormat="1">
      <c r="A94" s="52"/>
      <c r="B94" s="36" t="s">
        <v>90</v>
      </c>
      <c r="C94" s="42"/>
      <c r="D94" s="18"/>
      <c r="E94" s="33"/>
      <c r="F94" s="33"/>
    </row>
    <row r="95" spans="1:6" s="68" customFormat="1">
      <c r="A95" s="69"/>
      <c r="B95" s="74"/>
      <c r="C95" s="42">
        <v>1</v>
      </c>
      <c r="D95" s="18" t="s">
        <v>1</v>
      </c>
      <c r="E95" s="41"/>
      <c r="F95" s="33">
        <f>C95*E95</f>
        <v>0</v>
      </c>
    </row>
    <row r="96" spans="1:6" s="68" customFormat="1">
      <c r="A96" s="53"/>
      <c r="B96" s="48"/>
      <c r="C96" s="43"/>
      <c r="D96" s="44"/>
      <c r="E96" s="45"/>
      <c r="F96" s="45"/>
    </row>
    <row r="97" spans="1:6" s="68" customFormat="1">
      <c r="A97" s="51"/>
      <c r="B97" s="47"/>
      <c r="C97" s="29"/>
      <c r="D97" s="30"/>
      <c r="E97" s="31"/>
      <c r="F97" s="29"/>
    </row>
    <row r="98" spans="1:6" s="68" customFormat="1">
      <c r="A98" s="52">
        <f>A93+1</f>
        <v>15</v>
      </c>
      <c r="B98" s="35" t="s">
        <v>91</v>
      </c>
      <c r="C98" s="34"/>
      <c r="D98" s="18"/>
      <c r="E98" s="33"/>
      <c r="F98" s="33"/>
    </row>
    <row r="99" spans="1:6" s="68" customFormat="1" ht="25.5">
      <c r="A99" s="52"/>
      <c r="B99" s="36" t="s">
        <v>105</v>
      </c>
      <c r="C99" s="42"/>
      <c r="D99" s="18"/>
      <c r="E99" s="33"/>
      <c r="F99" s="33"/>
    </row>
    <row r="100" spans="1:6" s="68" customFormat="1">
      <c r="A100" s="52"/>
      <c r="B100" s="36" t="s">
        <v>81</v>
      </c>
      <c r="C100" s="42">
        <v>8</v>
      </c>
      <c r="D100" s="18" t="s">
        <v>1</v>
      </c>
      <c r="E100" s="41"/>
      <c r="F100" s="33">
        <f t="shared" ref="F100:F101" si="10">C100*E100</f>
        <v>0</v>
      </c>
    </row>
    <row r="101" spans="1:6" s="68" customFormat="1">
      <c r="A101" s="52"/>
      <c r="B101" s="36" t="s">
        <v>93</v>
      </c>
      <c r="C101" s="42">
        <v>14</v>
      </c>
      <c r="D101" s="18" t="s">
        <v>1</v>
      </c>
      <c r="E101" s="41"/>
      <c r="F101" s="33">
        <f t="shared" si="10"/>
        <v>0</v>
      </c>
    </row>
    <row r="102" spans="1:6" s="68" customFormat="1">
      <c r="A102" s="53"/>
      <c r="B102" s="48"/>
      <c r="C102" s="43"/>
      <c r="D102" s="44"/>
      <c r="E102" s="45"/>
      <c r="F102" s="45"/>
    </row>
    <row r="103" spans="1:6" s="68" customFormat="1">
      <c r="A103" s="51"/>
      <c r="B103" s="47"/>
      <c r="C103" s="29"/>
      <c r="D103" s="30"/>
      <c r="E103" s="31"/>
      <c r="F103" s="29"/>
    </row>
    <row r="104" spans="1:6" s="68" customFormat="1">
      <c r="A104" s="52">
        <f>COUNT($A$5:A103)+1</f>
        <v>16</v>
      </c>
      <c r="B104" s="35" t="s">
        <v>95</v>
      </c>
      <c r="C104" s="34"/>
      <c r="D104" s="18"/>
      <c r="E104" s="33"/>
      <c r="F104" s="33"/>
    </row>
    <row r="105" spans="1:6" s="68" customFormat="1" ht="38.25">
      <c r="A105" s="52"/>
      <c r="B105" s="36" t="s">
        <v>106</v>
      </c>
      <c r="C105" s="42"/>
      <c r="D105" s="18"/>
      <c r="E105" s="33"/>
      <c r="F105" s="33"/>
    </row>
    <row r="106" spans="1:6" s="68" customFormat="1" ht="14.25">
      <c r="A106" s="52"/>
      <c r="B106" s="36"/>
      <c r="C106" s="42">
        <v>27</v>
      </c>
      <c r="D106" s="18" t="s">
        <v>14</v>
      </c>
      <c r="E106" s="41"/>
      <c r="F106" s="33">
        <f>C106*E106</f>
        <v>0</v>
      </c>
    </row>
    <row r="107" spans="1:6" s="101" customFormat="1">
      <c r="A107" s="53"/>
      <c r="B107" s="48"/>
      <c r="C107" s="43"/>
      <c r="D107" s="44"/>
      <c r="E107" s="45"/>
      <c r="F107" s="45"/>
    </row>
    <row r="108" spans="1:6" s="68" customFormat="1">
      <c r="A108" s="51"/>
      <c r="B108" s="47"/>
      <c r="C108" s="29"/>
      <c r="D108" s="30"/>
      <c r="E108" s="31"/>
      <c r="F108" s="29"/>
    </row>
    <row r="109" spans="1:6" s="68" customFormat="1">
      <c r="A109" s="52">
        <f>A104+1</f>
        <v>17</v>
      </c>
      <c r="B109" s="35" t="s">
        <v>96</v>
      </c>
      <c r="C109" s="34"/>
      <c r="D109" s="18"/>
      <c r="E109" s="33"/>
      <c r="F109" s="33"/>
    </row>
    <row r="110" spans="1:6" s="68" customFormat="1" ht="102">
      <c r="A110" s="52"/>
      <c r="B110" s="36" t="s">
        <v>109</v>
      </c>
      <c r="C110" s="42"/>
      <c r="D110" s="18"/>
      <c r="E110" s="33"/>
      <c r="F110" s="33"/>
    </row>
    <row r="111" spans="1:6" s="68" customFormat="1">
      <c r="A111" s="69"/>
      <c r="B111" s="74" t="s">
        <v>26</v>
      </c>
      <c r="C111" s="71"/>
      <c r="D111" s="71"/>
      <c r="E111" s="142"/>
      <c r="F111" s="73"/>
    </row>
    <row r="112" spans="1:6" s="84" customFormat="1" ht="14.25">
      <c r="A112" s="52"/>
      <c r="B112" s="36" t="s">
        <v>97</v>
      </c>
      <c r="C112" s="42">
        <v>15</v>
      </c>
      <c r="D112" s="18" t="s">
        <v>14</v>
      </c>
      <c r="E112" s="41"/>
      <c r="F112" s="33">
        <f>C112*E112</f>
        <v>0</v>
      </c>
    </row>
    <row r="113" spans="1:6" s="68" customFormat="1" ht="14.25">
      <c r="A113" s="52"/>
      <c r="B113" s="36" t="s">
        <v>98</v>
      </c>
      <c r="C113" s="42">
        <v>50</v>
      </c>
      <c r="D113" s="18" t="s">
        <v>14</v>
      </c>
      <c r="E113" s="41"/>
      <c r="F113" s="33">
        <f>C113*E113</f>
        <v>0</v>
      </c>
    </row>
    <row r="114" spans="1:6" s="68" customFormat="1">
      <c r="A114" s="53"/>
      <c r="B114" s="48"/>
      <c r="C114" s="43"/>
      <c r="D114" s="44"/>
      <c r="E114" s="45"/>
      <c r="F114" s="45"/>
    </row>
    <row r="115" spans="1:6" s="68" customFormat="1">
      <c r="A115" s="52"/>
      <c r="B115" s="36"/>
      <c r="C115" s="42"/>
      <c r="D115" s="18"/>
      <c r="E115" s="33"/>
      <c r="F115" s="33"/>
    </row>
    <row r="116" spans="1:6">
      <c r="A116" s="52">
        <f>COUNT($A$5:A114)+1</f>
        <v>18</v>
      </c>
      <c r="B116" s="35" t="s">
        <v>131</v>
      </c>
      <c r="C116" s="42"/>
      <c r="D116" s="18"/>
      <c r="E116" s="33"/>
      <c r="F116" s="33"/>
    </row>
    <row r="117" spans="1:6" ht="76.5">
      <c r="A117" s="63"/>
      <c r="B117" s="36" t="s">
        <v>138</v>
      </c>
      <c r="C117" s="42"/>
      <c r="D117" s="18"/>
      <c r="E117" s="33"/>
      <c r="F117" s="33"/>
    </row>
    <row r="118" spans="1:6">
      <c r="A118" s="63"/>
      <c r="B118" s="36" t="s">
        <v>132</v>
      </c>
      <c r="C118" s="42">
        <v>2</v>
      </c>
      <c r="D118" s="18" t="s">
        <v>1</v>
      </c>
      <c r="E118" s="41"/>
      <c r="F118" s="33">
        <f t="shared" ref="F118:F119" si="11">C118*E118</f>
        <v>0</v>
      </c>
    </row>
    <row r="119" spans="1:6">
      <c r="A119" s="63"/>
      <c r="B119" s="36" t="s">
        <v>133</v>
      </c>
      <c r="C119" s="42">
        <v>2</v>
      </c>
      <c r="D119" s="18" t="s">
        <v>1</v>
      </c>
      <c r="E119" s="41"/>
      <c r="F119" s="33">
        <f t="shared" si="11"/>
        <v>0</v>
      </c>
    </row>
    <row r="120" spans="1:6" s="68" customFormat="1">
      <c r="A120" s="53"/>
      <c r="B120" s="48"/>
      <c r="C120" s="43"/>
      <c r="D120" s="44"/>
      <c r="E120" s="191"/>
      <c r="F120" s="45"/>
    </row>
    <row r="121" spans="1:6" s="68" customFormat="1">
      <c r="A121" s="89"/>
      <c r="B121" s="90"/>
      <c r="C121" s="104"/>
      <c r="D121" s="92"/>
      <c r="E121" s="91"/>
      <c r="F121" s="91"/>
    </row>
    <row r="122" spans="1:6" s="68" customFormat="1">
      <c r="A122" s="52">
        <f>COUNT($A$5:A120)+1</f>
        <v>19</v>
      </c>
      <c r="B122" s="93" t="s">
        <v>134</v>
      </c>
      <c r="C122" s="105"/>
      <c r="D122" s="94"/>
      <c r="E122" s="94"/>
      <c r="F122" s="94"/>
    </row>
    <row r="123" spans="1:6" s="68" customFormat="1" ht="51">
      <c r="A123" s="95"/>
      <c r="B123" s="96" t="s">
        <v>136</v>
      </c>
      <c r="C123" s="105"/>
      <c r="D123" s="94"/>
      <c r="E123" s="94"/>
      <c r="F123" s="94"/>
    </row>
    <row r="124" spans="1:6" s="68" customFormat="1" ht="25.5">
      <c r="A124" s="95"/>
      <c r="B124" s="96" t="s">
        <v>135</v>
      </c>
      <c r="C124" s="42">
        <v>2</v>
      </c>
      <c r="D124" s="18" t="s">
        <v>1</v>
      </c>
      <c r="E124" s="41"/>
      <c r="F124" s="33">
        <f t="shared" ref="F124:F125" si="12">C124*E124</f>
        <v>0</v>
      </c>
    </row>
    <row r="125" spans="1:6" s="68" customFormat="1" ht="25.5">
      <c r="A125" s="95"/>
      <c r="B125" s="96" t="s">
        <v>139</v>
      </c>
      <c r="C125" s="42">
        <v>2</v>
      </c>
      <c r="D125" s="18" t="s">
        <v>1</v>
      </c>
      <c r="E125" s="41"/>
      <c r="F125" s="33">
        <f t="shared" si="12"/>
        <v>0</v>
      </c>
    </row>
    <row r="126" spans="1:6" s="68" customFormat="1">
      <c r="A126" s="95"/>
      <c r="B126" s="96"/>
      <c r="C126" s="42"/>
      <c r="D126" s="18"/>
      <c r="E126" s="33"/>
      <c r="F126" s="33"/>
    </row>
    <row r="127" spans="1:6" s="101" customFormat="1">
      <c r="A127" s="52">
        <f>A122+1</f>
        <v>20</v>
      </c>
      <c r="B127" s="35" t="s">
        <v>295</v>
      </c>
      <c r="C127" s="34"/>
      <c r="D127" s="18"/>
      <c r="E127" s="33"/>
      <c r="F127" s="33"/>
    </row>
    <row r="128" spans="1:6" s="101" customFormat="1" ht="38.25">
      <c r="A128" s="52"/>
      <c r="B128" s="36" t="s">
        <v>296</v>
      </c>
      <c r="C128" s="42"/>
      <c r="D128" s="18"/>
      <c r="E128" s="33"/>
      <c r="F128" s="33"/>
    </row>
    <row r="129" spans="1:6" s="101" customFormat="1">
      <c r="A129" s="52"/>
      <c r="B129" s="36"/>
      <c r="C129" s="42"/>
      <c r="D129" s="141">
        <v>0.1</v>
      </c>
      <c r="E129" s="190"/>
      <c r="F129" s="142">
        <f>SUM(F8:F125)*D129</f>
        <v>0</v>
      </c>
    </row>
    <row r="130" spans="1:6" s="68" customFormat="1">
      <c r="A130" s="97"/>
      <c r="B130" s="98"/>
      <c r="C130" s="99"/>
      <c r="D130" s="100"/>
      <c r="E130" s="99"/>
      <c r="F130" s="99"/>
    </row>
    <row r="131" spans="1:6" s="101" customFormat="1">
      <c r="A131" s="37"/>
      <c r="B131" s="49" t="s">
        <v>103</v>
      </c>
      <c r="C131" s="38"/>
      <c r="D131" s="39"/>
      <c r="E131" s="40" t="s">
        <v>13</v>
      </c>
      <c r="F131" s="40">
        <f>SUM(F8:F130)</f>
        <v>0</v>
      </c>
    </row>
    <row r="132" spans="1:6" s="32" customFormat="1">
      <c r="A132" s="64"/>
      <c r="B132" s="65"/>
      <c r="C132" s="66"/>
      <c r="E132" s="67"/>
      <c r="F132" s="66"/>
    </row>
    <row r="133" spans="1:6" s="32" customFormat="1">
      <c r="A133" s="64"/>
      <c r="B133" s="65"/>
      <c r="C133" s="66"/>
      <c r="E133" s="67"/>
      <c r="F133" s="66"/>
    </row>
  </sheetData>
  <sheetProtection password="CF65"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rowBreaks count="3" manualBreakCount="3">
    <brk id="38" max="5" man="1"/>
    <brk id="73" max="5" man="1"/>
    <brk id="10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10"/>
  <sheetViews>
    <sheetView topLeftCell="A10" zoomScaleNormal="100" zoomScaleSheetLayoutView="77" workbookViewId="0">
      <selection activeCell="E18" sqref="E18"/>
    </sheetView>
  </sheetViews>
  <sheetFormatPr defaultColWidth="9.140625" defaultRowHeight="12.75"/>
  <cols>
    <col min="1" max="1" width="5.7109375" style="24" customWidth="1"/>
    <col min="2" max="2" width="45.140625" style="50" customWidth="1"/>
    <col min="3" max="3" width="7.7109375" style="27" customWidth="1"/>
    <col min="4" max="4" width="4.7109375" style="28" customWidth="1"/>
    <col min="5" max="5" width="11.7109375" style="26" customWidth="1"/>
    <col min="6" max="6" width="12.7109375" style="27" customWidth="1"/>
    <col min="7" max="16384" width="9.140625" style="28"/>
  </cols>
  <sheetData>
    <row r="1" spans="1:6">
      <c r="A1" s="23" t="s">
        <v>152</v>
      </c>
      <c r="B1" s="46" t="s">
        <v>5</v>
      </c>
      <c r="C1" s="24"/>
      <c r="D1" s="25"/>
    </row>
    <row r="2" spans="1:6">
      <c r="A2" s="23" t="s">
        <v>153</v>
      </c>
      <c r="B2" s="46" t="s">
        <v>23</v>
      </c>
      <c r="C2" s="24"/>
      <c r="D2" s="25"/>
    </row>
    <row r="3" spans="1:6">
      <c r="A3" s="23" t="s">
        <v>156</v>
      </c>
      <c r="B3" s="46" t="s">
        <v>129</v>
      </c>
      <c r="C3" s="24"/>
      <c r="D3" s="25"/>
    </row>
    <row r="4" spans="1:6">
      <c r="A4" s="23"/>
      <c r="B4" s="46" t="s">
        <v>141</v>
      </c>
      <c r="C4" s="24"/>
      <c r="D4" s="25"/>
    </row>
    <row r="5" spans="1:6" ht="76.5">
      <c r="A5" s="55" t="s">
        <v>0</v>
      </c>
      <c r="B5" s="56" t="s">
        <v>8</v>
      </c>
      <c r="C5" s="57" t="s">
        <v>6</v>
      </c>
      <c r="D5" s="57" t="s">
        <v>7</v>
      </c>
      <c r="E5" s="58" t="s">
        <v>10</v>
      </c>
      <c r="F5" s="58" t="s">
        <v>11</v>
      </c>
    </row>
    <row r="6" spans="1:6">
      <c r="A6" s="51">
        <v>1</v>
      </c>
      <c r="B6" s="47"/>
      <c r="C6" s="29"/>
      <c r="D6" s="30"/>
      <c r="E6" s="31"/>
      <c r="F6" s="29"/>
    </row>
    <row r="7" spans="1:6" s="68" customFormat="1">
      <c r="A7" s="52">
        <f>COUNT(A6+1)</f>
        <v>1</v>
      </c>
      <c r="B7" s="35" t="s">
        <v>143</v>
      </c>
      <c r="C7" s="34"/>
      <c r="D7" s="18"/>
      <c r="E7" s="33"/>
      <c r="F7" s="33"/>
    </row>
    <row r="8" spans="1:6" s="68" customFormat="1" ht="25.5">
      <c r="A8" s="52"/>
      <c r="B8" s="36" t="s">
        <v>110</v>
      </c>
      <c r="C8" s="42"/>
      <c r="D8" s="18"/>
      <c r="E8" s="33"/>
      <c r="F8" s="33"/>
    </row>
    <row r="9" spans="1:6" s="68" customFormat="1" ht="25.5">
      <c r="A9" s="69"/>
      <c r="B9" s="85" t="s">
        <v>163</v>
      </c>
      <c r="C9" s="86"/>
      <c r="D9" s="87"/>
      <c r="E9" s="142"/>
      <c r="F9" s="88"/>
    </row>
    <row r="10" spans="1:6" s="68" customFormat="1">
      <c r="A10" s="52"/>
      <c r="B10" s="36" t="s">
        <v>92</v>
      </c>
      <c r="C10" s="42">
        <v>2</v>
      </c>
      <c r="D10" s="18" t="s">
        <v>1</v>
      </c>
      <c r="E10" s="41"/>
      <c r="F10" s="33">
        <f>C10*E10</f>
        <v>0</v>
      </c>
    </row>
    <row r="11" spans="1:6" s="68" customFormat="1">
      <c r="A11" s="53"/>
      <c r="B11" s="48"/>
      <c r="C11" s="43"/>
      <c r="D11" s="44"/>
      <c r="E11" s="45"/>
      <c r="F11" s="45"/>
    </row>
    <row r="12" spans="1:6" s="68" customFormat="1">
      <c r="A12" s="51"/>
      <c r="B12" s="47"/>
      <c r="C12" s="29"/>
      <c r="D12" s="30"/>
      <c r="E12" s="31"/>
      <c r="F12" s="29"/>
    </row>
    <row r="13" spans="1:6" s="68" customFormat="1">
      <c r="A13" s="52">
        <f>COUNT($A$7:A12)+1</f>
        <v>2</v>
      </c>
      <c r="B13" s="35" t="s">
        <v>53</v>
      </c>
      <c r="C13" s="34"/>
      <c r="D13" s="18"/>
      <c r="E13" s="33"/>
      <c r="F13" s="33"/>
    </row>
    <row r="14" spans="1:6" s="68" customFormat="1" ht="51">
      <c r="A14" s="52"/>
      <c r="B14" s="36" t="s">
        <v>54</v>
      </c>
      <c r="C14" s="42"/>
      <c r="D14" s="18"/>
      <c r="E14" s="33"/>
      <c r="F14" s="33"/>
    </row>
    <row r="15" spans="1:6" s="68" customFormat="1">
      <c r="A15" s="69"/>
      <c r="B15" s="70" t="s">
        <v>26</v>
      </c>
      <c r="C15" s="71"/>
      <c r="D15" s="71"/>
      <c r="E15" s="73"/>
      <c r="F15" s="73"/>
    </row>
    <row r="16" spans="1:6" s="68" customFormat="1" ht="14.25">
      <c r="A16" s="52"/>
      <c r="B16" s="36" t="s">
        <v>55</v>
      </c>
      <c r="C16" s="42">
        <v>6</v>
      </c>
      <c r="D16" s="18" t="s">
        <v>9</v>
      </c>
      <c r="E16" s="41"/>
      <c r="F16" s="33">
        <f t="shared" ref="F16:F19" si="0">C16*E16</f>
        <v>0</v>
      </c>
    </row>
    <row r="17" spans="1:6" s="68" customFormat="1" ht="14.25">
      <c r="A17" s="52"/>
      <c r="B17" s="36" t="s">
        <v>56</v>
      </c>
      <c r="C17" s="42">
        <v>3</v>
      </c>
      <c r="D17" s="18" t="s">
        <v>9</v>
      </c>
      <c r="E17" s="41"/>
      <c r="F17" s="33">
        <f t="shared" si="0"/>
        <v>0</v>
      </c>
    </row>
    <row r="18" spans="1:6" s="68" customFormat="1" ht="14.25">
      <c r="A18" s="52"/>
      <c r="B18" s="36" t="s">
        <v>57</v>
      </c>
      <c r="C18" s="42">
        <v>2</v>
      </c>
      <c r="D18" s="18" t="s">
        <v>9</v>
      </c>
      <c r="E18" s="41"/>
      <c r="F18" s="33">
        <f t="shared" si="0"/>
        <v>0</v>
      </c>
    </row>
    <row r="19" spans="1:6" s="68" customFormat="1" ht="14.25">
      <c r="A19" s="52"/>
      <c r="B19" s="36" t="s">
        <v>58</v>
      </c>
      <c r="C19" s="42">
        <v>80</v>
      </c>
      <c r="D19" s="18" t="s">
        <v>9</v>
      </c>
      <c r="E19" s="41"/>
      <c r="F19" s="33">
        <f t="shared" si="0"/>
        <v>0</v>
      </c>
    </row>
    <row r="20" spans="1:6" s="68" customFormat="1">
      <c r="A20" s="53"/>
      <c r="B20" s="48"/>
      <c r="C20" s="43"/>
      <c r="D20" s="44"/>
      <c r="E20" s="45"/>
      <c r="F20" s="45"/>
    </row>
    <row r="21" spans="1:6" s="68" customFormat="1">
      <c r="A21" s="51"/>
      <c r="B21" s="47"/>
      <c r="C21" s="29"/>
      <c r="D21" s="30"/>
      <c r="E21" s="31"/>
      <c r="F21" s="29"/>
    </row>
    <row r="22" spans="1:6" s="68" customFormat="1">
      <c r="A22" s="52">
        <f>COUNT($A$7:A21)+1</f>
        <v>3</v>
      </c>
      <c r="B22" s="35" t="s">
        <v>60</v>
      </c>
      <c r="C22" s="34"/>
      <c r="D22" s="18"/>
      <c r="E22" s="33"/>
      <c r="F22" s="33"/>
    </row>
    <row r="23" spans="1:6" s="68" customFormat="1" ht="51">
      <c r="A23" s="52"/>
      <c r="B23" s="36" t="s">
        <v>61</v>
      </c>
      <c r="C23" s="42"/>
      <c r="D23" s="18"/>
      <c r="E23" s="33"/>
      <c r="F23" s="33"/>
    </row>
    <row r="24" spans="1:6" s="68" customFormat="1">
      <c r="A24" s="81"/>
      <c r="B24" s="70" t="s">
        <v>30</v>
      </c>
      <c r="C24" s="71"/>
      <c r="D24" s="71"/>
      <c r="E24" s="73"/>
      <c r="F24" s="73"/>
    </row>
    <row r="25" spans="1:6" s="68" customFormat="1">
      <c r="A25" s="52"/>
      <c r="B25" s="36" t="s">
        <v>62</v>
      </c>
      <c r="C25" s="42">
        <v>6</v>
      </c>
      <c r="D25" s="18" t="s">
        <v>1</v>
      </c>
      <c r="E25" s="41"/>
      <c r="F25" s="33">
        <f t="shared" ref="F25:F26" si="1">C25*E25</f>
        <v>0</v>
      </c>
    </row>
    <row r="26" spans="1:6" s="68" customFormat="1">
      <c r="A26" s="52"/>
      <c r="B26" s="36" t="s">
        <v>64</v>
      </c>
      <c r="C26" s="42">
        <v>4</v>
      </c>
      <c r="D26" s="18" t="s">
        <v>1</v>
      </c>
      <c r="E26" s="41"/>
      <c r="F26" s="33">
        <f t="shared" si="1"/>
        <v>0</v>
      </c>
    </row>
    <row r="27" spans="1:6" s="68" customFormat="1">
      <c r="A27" s="53"/>
      <c r="B27" s="48"/>
      <c r="C27" s="43"/>
      <c r="D27" s="44"/>
      <c r="E27" s="45"/>
      <c r="F27" s="45"/>
    </row>
    <row r="28" spans="1:6" s="68" customFormat="1">
      <c r="A28" s="51"/>
      <c r="B28" s="47"/>
      <c r="C28" s="29"/>
      <c r="D28" s="30"/>
      <c r="E28" s="31"/>
      <c r="F28" s="29"/>
    </row>
    <row r="29" spans="1:6" s="68" customFormat="1">
      <c r="A29" s="52">
        <f>COUNT($A$7:A28)+1</f>
        <v>4</v>
      </c>
      <c r="B29" s="35" t="s">
        <v>66</v>
      </c>
      <c r="C29" s="34"/>
      <c r="D29" s="18"/>
      <c r="E29" s="33"/>
      <c r="F29" s="33"/>
    </row>
    <row r="30" spans="1:6" s="68" customFormat="1" ht="38.25">
      <c r="A30" s="52"/>
      <c r="B30" s="36" t="s">
        <v>67</v>
      </c>
      <c r="C30" s="42"/>
      <c r="D30" s="18"/>
      <c r="E30" s="33"/>
      <c r="F30" s="33"/>
    </row>
    <row r="31" spans="1:6" s="68" customFormat="1">
      <c r="A31" s="82"/>
      <c r="B31" s="70" t="s">
        <v>30</v>
      </c>
      <c r="C31" s="71"/>
      <c r="D31" s="71"/>
      <c r="E31" s="73"/>
      <c r="F31" s="73"/>
    </row>
    <row r="32" spans="1:6" s="68" customFormat="1">
      <c r="A32" s="52"/>
      <c r="B32" s="36" t="s">
        <v>144</v>
      </c>
      <c r="C32" s="42">
        <v>2</v>
      </c>
      <c r="D32" s="18" t="s">
        <v>1</v>
      </c>
      <c r="E32" s="41"/>
      <c r="F32" s="33">
        <f t="shared" ref="F32" si="2">C32*E32</f>
        <v>0</v>
      </c>
    </row>
    <row r="33" spans="1:6" s="68" customFormat="1">
      <c r="A33" s="53"/>
      <c r="B33" s="48"/>
      <c r="C33" s="43"/>
      <c r="D33" s="44"/>
      <c r="E33" s="45"/>
      <c r="F33" s="45"/>
    </row>
    <row r="34" spans="1:6" s="68" customFormat="1">
      <c r="A34" s="51"/>
      <c r="B34" s="47"/>
      <c r="C34" s="29"/>
      <c r="D34" s="30"/>
      <c r="E34" s="31"/>
      <c r="F34" s="29"/>
    </row>
    <row r="35" spans="1:6" s="68" customFormat="1" ht="25.5">
      <c r="A35" s="52">
        <f>COUNT($A$7:A33)+1</f>
        <v>5</v>
      </c>
      <c r="B35" s="35" t="s">
        <v>165</v>
      </c>
      <c r="C35" s="34"/>
      <c r="D35" s="18"/>
      <c r="E35" s="33"/>
      <c r="F35" s="33"/>
    </row>
    <row r="36" spans="1:6" s="68" customFormat="1" ht="63.75">
      <c r="A36" s="52"/>
      <c r="B36" s="36" t="s">
        <v>70</v>
      </c>
      <c r="C36" s="42"/>
      <c r="D36" s="18"/>
      <c r="E36" s="33"/>
      <c r="F36" s="33"/>
    </row>
    <row r="37" spans="1:6" s="68" customFormat="1">
      <c r="A37" s="69"/>
      <c r="B37" s="70" t="s">
        <v>30</v>
      </c>
      <c r="C37" s="71"/>
      <c r="D37" s="71"/>
      <c r="E37" s="73"/>
      <c r="F37" s="73"/>
    </row>
    <row r="38" spans="1:6" s="68" customFormat="1">
      <c r="A38" s="52"/>
      <c r="B38" s="36" t="s">
        <v>123</v>
      </c>
      <c r="C38" s="42">
        <v>1</v>
      </c>
      <c r="D38" s="18" t="s">
        <v>1</v>
      </c>
      <c r="E38" s="41"/>
      <c r="F38" s="33">
        <f t="shared" ref="F38:F39" si="3">C38*E38</f>
        <v>0</v>
      </c>
    </row>
    <row r="39" spans="1:6" s="68" customFormat="1">
      <c r="A39" s="52"/>
      <c r="B39" s="36" t="s">
        <v>124</v>
      </c>
      <c r="C39" s="42">
        <v>1</v>
      </c>
      <c r="D39" s="18" t="s">
        <v>1</v>
      </c>
      <c r="E39" s="41"/>
      <c r="F39" s="33">
        <f t="shared" si="3"/>
        <v>0</v>
      </c>
    </row>
    <row r="40" spans="1:6" s="68" customFormat="1">
      <c r="A40" s="53"/>
      <c r="B40" s="48"/>
      <c r="C40" s="43"/>
      <c r="D40" s="44"/>
      <c r="E40" s="45"/>
      <c r="F40" s="45"/>
    </row>
    <row r="41" spans="1:6" s="68" customFormat="1">
      <c r="A41" s="51"/>
      <c r="B41" s="47"/>
      <c r="C41" s="29"/>
      <c r="D41" s="30"/>
      <c r="E41" s="31"/>
      <c r="F41" s="29"/>
    </row>
    <row r="42" spans="1:6" s="68" customFormat="1">
      <c r="A42" s="52">
        <f>COUNT($A$7:A41)+1</f>
        <v>6</v>
      </c>
      <c r="B42" s="35" t="s">
        <v>71</v>
      </c>
      <c r="C42" s="34"/>
      <c r="D42" s="18"/>
      <c r="E42" s="33"/>
      <c r="F42" s="33"/>
    </row>
    <row r="43" spans="1:6" s="68" customFormat="1" ht="25.5">
      <c r="A43" s="52"/>
      <c r="B43" s="36" t="s">
        <v>72</v>
      </c>
      <c r="C43" s="42"/>
      <c r="D43" s="18"/>
      <c r="E43" s="33"/>
      <c r="F43" s="33"/>
    </row>
    <row r="44" spans="1:6" s="68" customFormat="1">
      <c r="A44" s="81"/>
      <c r="B44" s="70" t="s">
        <v>30</v>
      </c>
      <c r="C44" s="71"/>
      <c r="D44" s="71"/>
      <c r="E44" s="73"/>
      <c r="F44" s="73"/>
    </row>
    <row r="45" spans="1:6" s="68" customFormat="1">
      <c r="A45" s="52"/>
      <c r="B45" s="36" t="s">
        <v>125</v>
      </c>
      <c r="C45" s="42">
        <v>2</v>
      </c>
      <c r="D45" s="18" t="s">
        <v>1</v>
      </c>
      <c r="E45" s="41"/>
      <c r="F45" s="33">
        <f t="shared" ref="F45" si="4">C45*E45</f>
        <v>0</v>
      </c>
    </row>
    <row r="46" spans="1:6" s="68" customFormat="1">
      <c r="A46" s="53"/>
      <c r="B46" s="48"/>
      <c r="C46" s="43"/>
      <c r="D46" s="44"/>
      <c r="E46" s="45"/>
      <c r="F46" s="45"/>
    </row>
    <row r="47" spans="1:6" s="68" customFormat="1">
      <c r="A47" s="51"/>
      <c r="B47" s="47"/>
      <c r="C47" s="29"/>
      <c r="D47" s="30"/>
      <c r="E47" s="31"/>
      <c r="F47" s="29"/>
    </row>
    <row r="48" spans="1:6" s="68" customFormat="1">
      <c r="A48" s="52">
        <f>COUNT($A$7:A47)+1</f>
        <v>7</v>
      </c>
      <c r="B48" s="35" t="s">
        <v>76</v>
      </c>
      <c r="C48" s="34"/>
      <c r="D48" s="18"/>
      <c r="E48" s="33"/>
      <c r="F48" s="33"/>
    </row>
    <row r="49" spans="1:6" s="68" customFormat="1" ht="25.5">
      <c r="A49" s="52"/>
      <c r="B49" s="36" t="s">
        <v>77</v>
      </c>
      <c r="C49" s="42"/>
      <c r="D49" s="18"/>
      <c r="E49" s="33"/>
      <c r="F49" s="33"/>
    </row>
    <row r="50" spans="1:6" s="68" customFormat="1">
      <c r="A50" s="82"/>
      <c r="B50" s="70" t="s">
        <v>30</v>
      </c>
      <c r="C50" s="71"/>
      <c r="D50" s="71"/>
      <c r="E50" s="73"/>
      <c r="F50" s="73"/>
    </row>
    <row r="51" spans="1:6" s="68" customFormat="1">
      <c r="A51" s="52"/>
      <c r="B51" s="36" t="s">
        <v>126</v>
      </c>
      <c r="C51" s="42">
        <v>12</v>
      </c>
      <c r="D51" s="18" t="s">
        <v>1</v>
      </c>
      <c r="E51" s="41"/>
      <c r="F51" s="33">
        <f t="shared" ref="F51" si="5">C51*E51</f>
        <v>0</v>
      </c>
    </row>
    <row r="52" spans="1:6" s="68" customFormat="1">
      <c r="A52" s="53"/>
      <c r="B52" s="48"/>
      <c r="C52" s="43"/>
      <c r="D52" s="44"/>
      <c r="E52" s="45"/>
      <c r="F52" s="45"/>
    </row>
    <row r="53" spans="1:6" s="68" customFormat="1">
      <c r="A53" s="51"/>
      <c r="B53" s="47"/>
      <c r="C53" s="29"/>
      <c r="D53" s="30"/>
      <c r="E53" s="31"/>
      <c r="F53" s="29"/>
    </row>
    <row r="54" spans="1:6" s="68" customFormat="1">
      <c r="A54" s="52">
        <f>COUNT($A$7:A53)+1</f>
        <v>8</v>
      </c>
      <c r="B54" s="35" t="s">
        <v>82</v>
      </c>
      <c r="C54" s="34"/>
      <c r="D54" s="18"/>
      <c r="E54" s="33"/>
      <c r="F54" s="33"/>
    </row>
    <row r="55" spans="1:6" s="68" customFormat="1" ht="63.75">
      <c r="A55" s="52"/>
      <c r="B55" s="36" t="s">
        <v>83</v>
      </c>
      <c r="C55" s="42"/>
      <c r="D55" s="18"/>
      <c r="E55" s="33"/>
      <c r="F55" s="33"/>
    </row>
    <row r="56" spans="1:6" s="68" customFormat="1">
      <c r="A56" s="82"/>
      <c r="B56" s="70" t="s">
        <v>30</v>
      </c>
      <c r="C56" s="83"/>
      <c r="D56" s="71"/>
      <c r="E56" s="73"/>
      <c r="F56" s="73"/>
    </row>
    <row r="57" spans="1:6" s="68" customFormat="1">
      <c r="A57" s="52"/>
      <c r="B57" s="36" t="s">
        <v>51</v>
      </c>
      <c r="C57" s="42">
        <v>3</v>
      </c>
      <c r="D57" s="18" t="s">
        <v>1</v>
      </c>
      <c r="E57" s="41"/>
      <c r="F57" s="33">
        <f t="shared" ref="F57:F59" si="6">C57*E57</f>
        <v>0</v>
      </c>
    </row>
    <row r="58" spans="1:6" s="68" customFormat="1">
      <c r="A58" s="52"/>
      <c r="B58" s="36" t="s">
        <v>84</v>
      </c>
      <c r="C58" s="42">
        <v>2</v>
      </c>
      <c r="D58" s="18" t="s">
        <v>1</v>
      </c>
      <c r="E58" s="41"/>
      <c r="F58" s="33">
        <f t="shared" si="6"/>
        <v>0</v>
      </c>
    </row>
    <row r="59" spans="1:6" s="68" customFormat="1">
      <c r="A59" s="52"/>
      <c r="B59" s="36" t="s">
        <v>52</v>
      </c>
      <c r="C59" s="42">
        <v>2</v>
      </c>
      <c r="D59" s="18" t="s">
        <v>1</v>
      </c>
      <c r="E59" s="41"/>
      <c r="F59" s="33">
        <f t="shared" si="6"/>
        <v>0</v>
      </c>
    </row>
    <row r="60" spans="1:6" s="68" customFormat="1">
      <c r="A60" s="53"/>
      <c r="B60" s="48"/>
      <c r="C60" s="43"/>
      <c r="D60" s="44"/>
      <c r="E60" s="45"/>
      <c r="F60" s="45"/>
    </row>
    <row r="61" spans="1:6" s="68" customFormat="1">
      <c r="A61" s="51"/>
      <c r="B61" s="47"/>
      <c r="C61" s="29"/>
      <c r="D61" s="30"/>
      <c r="E61" s="31"/>
      <c r="F61" s="29"/>
    </row>
    <row r="62" spans="1:6" s="68" customFormat="1">
      <c r="A62" s="52">
        <f>COUNT($A$7:A61)+1</f>
        <v>9</v>
      </c>
      <c r="B62" s="35" t="s">
        <v>85</v>
      </c>
      <c r="C62" s="34"/>
      <c r="D62" s="18"/>
      <c r="E62" s="33"/>
      <c r="F62" s="33"/>
    </row>
    <row r="63" spans="1:6" s="68" customFormat="1" ht="25.5">
      <c r="A63" s="52"/>
      <c r="B63" s="36" t="s">
        <v>127</v>
      </c>
      <c r="C63" s="42"/>
      <c r="D63" s="18"/>
      <c r="E63" s="33"/>
      <c r="F63" s="33"/>
    </row>
    <row r="64" spans="1:6" s="68" customFormat="1">
      <c r="A64" s="52"/>
      <c r="B64" s="36"/>
      <c r="C64" s="42">
        <v>1</v>
      </c>
      <c r="D64" s="18" t="s">
        <v>1</v>
      </c>
      <c r="E64" s="41"/>
      <c r="F64" s="33">
        <f>C64*E64</f>
        <v>0</v>
      </c>
    </row>
    <row r="65" spans="1:6" s="68" customFormat="1">
      <c r="A65" s="53"/>
      <c r="B65" s="48"/>
      <c r="C65" s="43"/>
      <c r="D65" s="44"/>
      <c r="E65" s="45"/>
      <c r="F65" s="45"/>
    </row>
    <row r="66" spans="1:6" s="68" customFormat="1">
      <c r="A66" s="51"/>
      <c r="B66" s="47"/>
      <c r="C66" s="29"/>
      <c r="D66" s="30"/>
      <c r="E66" s="31"/>
      <c r="F66" s="29"/>
    </row>
    <row r="67" spans="1:6" s="68" customFormat="1">
      <c r="A67" s="52">
        <f>COUNT($A$7:A66)+1</f>
        <v>10</v>
      </c>
      <c r="B67" s="35" t="s">
        <v>87</v>
      </c>
      <c r="C67" s="34"/>
      <c r="D67" s="18"/>
      <c r="E67" s="33"/>
      <c r="F67" s="33"/>
    </row>
    <row r="68" spans="1:6" s="68" customFormat="1">
      <c r="A68" s="52"/>
      <c r="B68" s="36" t="s">
        <v>88</v>
      </c>
      <c r="C68" s="42"/>
    </row>
    <row r="69" spans="1:6" s="68" customFormat="1">
      <c r="A69" s="52"/>
      <c r="B69" s="36"/>
      <c r="C69" s="42">
        <v>1</v>
      </c>
      <c r="D69" s="18" t="s">
        <v>1</v>
      </c>
      <c r="E69" s="41"/>
      <c r="F69" s="33">
        <f>C69*E69</f>
        <v>0</v>
      </c>
    </row>
    <row r="70" spans="1:6" s="68" customFormat="1">
      <c r="A70" s="53"/>
      <c r="B70" s="48"/>
      <c r="C70" s="43"/>
      <c r="D70" s="44"/>
      <c r="E70" s="45"/>
      <c r="F70" s="45"/>
    </row>
    <row r="71" spans="1:6" s="68" customFormat="1">
      <c r="A71" s="51"/>
      <c r="B71" s="47"/>
      <c r="C71" s="29"/>
      <c r="D71" s="30"/>
      <c r="E71" s="31"/>
      <c r="F71" s="29"/>
    </row>
    <row r="72" spans="1:6" s="68" customFormat="1">
      <c r="A72" s="52">
        <f>COUNT($A$7:A71)+1</f>
        <v>11</v>
      </c>
      <c r="B72" s="35" t="s">
        <v>89</v>
      </c>
      <c r="C72" s="34"/>
      <c r="D72" s="18"/>
      <c r="E72" s="33"/>
      <c r="F72" s="33"/>
    </row>
    <row r="73" spans="1:6" s="68" customFormat="1">
      <c r="A73" s="52"/>
      <c r="B73" s="36" t="s">
        <v>90</v>
      </c>
      <c r="C73" s="42"/>
      <c r="D73" s="18"/>
      <c r="E73" s="33"/>
      <c r="F73" s="33"/>
    </row>
    <row r="74" spans="1:6" s="68" customFormat="1">
      <c r="A74" s="69"/>
      <c r="B74" s="74"/>
      <c r="C74" s="42">
        <v>1</v>
      </c>
      <c r="D74" s="18" t="s">
        <v>1</v>
      </c>
      <c r="E74" s="41"/>
      <c r="F74" s="33">
        <f>C74*E74</f>
        <v>0</v>
      </c>
    </row>
    <row r="75" spans="1:6" s="68" customFormat="1">
      <c r="A75" s="53"/>
      <c r="B75" s="48"/>
      <c r="C75" s="43"/>
      <c r="D75" s="44"/>
      <c r="E75" s="45"/>
      <c r="F75" s="45"/>
    </row>
    <row r="76" spans="1:6" s="68" customFormat="1">
      <c r="A76" s="51"/>
      <c r="B76" s="47"/>
      <c r="C76" s="29"/>
      <c r="D76" s="30"/>
      <c r="E76" s="31"/>
      <c r="F76" s="29"/>
    </row>
    <row r="77" spans="1:6" s="68" customFormat="1">
      <c r="A77" s="52">
        <f>COUNT($A$7:A76)+1</f>
        <v>12</v>
      </c>
      <c r="B77" s="35" t="s">
        <v>91</v>
      </c>
      <c r="C77" s="34"/>
      <c r="D77" s="18"/>
      <c r="E77" s="33"/>
      <c r="F77" s="33"/>
    </row>
    <row r="78" spans="1:6" s="68" customFormat="1" ht="25.5">
      <c r="A78" s="52"/>
      <c r="B78" s="36" t="s">
        <v>105</v>
      </c>
      <c r="C78" s="42"/>
      <c r="D78" s="18"/>
      <c r="E78" s="33"/>
      <c r="F78" s="33"/>
    </row>
    <row r="79" spans="1:6" s="68" customFormat="1">
      <c r="A79" s="52"/>
      <c r="B79" s="36" t="s">
        <v>81</v>
      </c>
      <c r="C79" s="42">
        <v>2</v>
      </c>
      <c r="D79" s="18" t="s">
        <v>1</v>
      </c>
      <c r="E79" s="41"/>
      <c r="F79" s="33">
        <f t="shared" ref="F79" si="7">C79*E79</f>
        <v>0</v>
      </c>
    </row>
    <row r="80" spans="1:6" s="68" customFormat="1">
      <c r="A80" s="52"/>
      <c r="B80" s="36" t="s">
        <v>92</v>
      </c>
      <c r="C80" s="42">
        <v>10</v>
      </c>
      <c r="D80" s="18" t="s">
        <v>1</v>
      </c>
      <c r="E80" s="41"/>
      <c r="F80" s="33">
        <f t="shared" ref="F80:F81" si="8">C80*E80</f>
        <v>0</v>
      </c>
    </row>
    <row r="81" spans="1:6" s="68" customFormat="1">
      <c r="A81" s="52"/>
      <c r="B81" s="36" t="s">
        <v>93</v>
      </c>
      <c r="C81" s="42">
        <v>2</v>
      </c>
      <c r="D81" s="18" t="s">
        <v>1</v>
      </c>
      <c r="E81" s="41"/>
      <c r="F81" s="33">
        <f t="shared" si="8"/>
        <v>0</v>
      </c>
    </row>
    <row r="82" spans="1:6" s="68" customFormat="1">
      <c r="A82" s="53"/>
      <c r="B82" s="48"/>
      <c r="C82" s="43"/>
      <c r="D82" s="44"/>
      <c r="E82" s="45"/>
      <c r="F82" s="45"/>
    </row>
    <row r="83" spans="1:6" s="68" customFormat="1">
      <c r="A83" s="51"/>
      <c r="B83" s="47"/>
      <c r="C83" s="29"/>
      <c r="D83" s="30"/>
      <c r="E83" s="31"/>
      <c r="F83" s="29"/>
    </row>
    <row r="84" spans="1:6" s="68" customFormat="1">
      <c r="A84" s="52">
        <f>COUNT($A$7:A83)+1</f>
        <v>13</v>
      </c>
      <c r="B84" s="35" t="s">
        <v>95</v>
      </c>
      <c r="C84" s="34"/>
      <c r="D84" s="18"/>
      <c r="E84" s="33"/>
      <c r="F84" s="33"/>
    </row>
    <row r="85" spans="1:6" s="68" customFormat="1" ht="38.25">
      <c r="A85" s="52"/>
      <c r="B85" s="36" t="s">
        <v>128</v>
      </c>
      <c r="C85" s="42"/>
      <c r="D85" s="18"/>
      <c r="E85" s="33"/>
      <c r="F85" s="33"/>
    </row>
    <row r="86" spans="1:6" s="68" customFormat="1" ht="14.25">
      <c r="A86" s="52"/>
      <c r="B86" s="36"/>
      <c r="C86" s="42">
        <v>22</v>
      </c>
      <c r="D86" s="18" t="s">
        <v>14</v>
      </c>
      <c r="E86" s="41"/>
      <c r="F86" s="33">
        <f>C86*E86</f>
        <v>0</v>
      </c>
    </row>
    <row r="87" spans="1:6" s="101" customFormat="1">
      <c r="A87" s="53"/>
      <c r="B87" s="48"/>
      <c r="C87" s="43"/>
      <c r="D87" s="44"/>
      <c r="E87" s="45"/>
      <c r="F87" s="45"/>
    </row>
    <row r="88" spans="1:6" s="106" customFormat="1">
      <c r="A88" s="59"/>
      <c r="B88" s="60"/>
      <c r="C88" s="61"/>
      <c r="D88" s="62"/>
      <c r="E88" s="192"/>
      <c r="F88" s="61"/>
    </row>
    <row r="89" spans="1:6" s="68" customFormat="1">
      <c r="A89" s="52">
        <f>COUNT($A$7:A87)+1</f>
        <v>14</v>
      </c>
      <c r="B89" s="35" t="s">
        <v>96</v>
      </c>
      <c r="C89" s="34"/>
      <c r="D89" s="18"/>
      <c r="E89" s="33"/>
      <c r="F89" s="33"/>
    </row>
    <row r="90" spans="1:6" s="68" customFormat="1" ht="114.75">
      <c r="A90" s="52"/>
      <c r="B90" s="36" t="s">
        <v>109</v>
      </c>
      <c r="C90" s="42"/>
      <c r="D90" s="18"/>
      <c r="E90" s="33"/>
      <c r="F90" s="33"/>
    </row>
    <row r="91" spans="1:6" s="68" customFormat="1">
      <c r="A91" s="69"/>
      <c r="B91" s="70" t="s">
        <v>26</v>
      </c>
      <c r="C91" s="71"/>
      <c r="D91" s="71"/>
      <c r="E91" s="142"/>
      <c r="F91" s="73"/>
    </row>
    <row r="92" spans="1:6" s="84" customFormat="1" ht="14.25">
      <c r="A92" s="52"/>
      <c r="B92" s="36" t="s">
        <v>97</v>
      </c>
      <c r="C92" s="42">
        <v>42</v>
      </c>
      <c r="D92" s="18" t="s">
        <v>14</v>
      </c>
      <c r="E92" s="41"/>
      <c r="F92" s="33">
        <f>C92*E92</f>
        <v>0</v>
      </c>
    </row>
    <row r="93" spans="1:6" s="68" customFormat="1" ht="14.25">
      <c r="A93" s="52"/>
      <c r="B93" s="36" t="s">
        <v>99</v>
      </c>
      <c r="C93" s="42">
        <v>3</v>
      </c>
      <c r="D93" s="18" t="s">
        <v>14</v>
      </c>
      <c r="E93" s="41"/>
      <c r="F93" s="33">
        <f>C93*E93</f>
        <v>0</v>
      </c>
    </row>
    <row r="94" spans="1:6" s="68" customFormat="1" ht="14.25">
      <c r="A94" s="52"/>
      <c r="B94" s="36" t="s">
        <v>100</v>
      </c>
      <c r="C94" s="42">
        <v>2</v>
      </c>
      <c r="D94" s="18" t="s">
        <v>14</v>
      </c>
      <c r="E94" s="41"/>
      <c r="F94" s="33">
        <f>C94*E94</f>
        <v>0</v>
      </c>
    </row>
    <row r="95" spans="1:6" s="68" customFormat="1">
      <c r="A95" s="53"/>
      <c r="B95" s="48"/>
      <c r="C95" s="43"/>
      <c r="D95" s="44"/>
      <c r="E95" s="45"/>
      <c r="F95" s="45"/>
    </row>
    <row r="96" spans="1:6" s="68" customFormat="1">
      <c r="A96" s="52"/>
      <c r="B96" s="36"/>
      <c r="C96" s="42"/>
      <c r="D96" s="18"/>
      <c r="E96" s="33"/>
      <c r="F96" s="33"/>
    </row>
    <row r="97" spans="1:6">
      <c r="A97" s="52">
        <f>COUNT($A$7:A95)+1</f>
        <v>15</v>
      </c>
      <c r="B97" s="35" t="s">
        <v>131</v>
      </c>
      <c r="C97" s="42"/>
      <c r="D97" s="18"/>
      <c r="E97" s="33"/>
      <c r="F97" s="33"/>
    </row>
    <row r="98" spans="1:6" ht="89.25">
      <c r="A98" s="63"/>
      <c r="B98" s="36" t="s">
        <v>138</v>
      </c>
      <c r="C98" s="42"/>
      <c r="D98" s="18"/>
      <c r="E98" s="33"/>
      <c r="F98" s="33"/>
    </row>
    <row r="99" spans="1:6">
      <c r="A99" s="63"/>
      <c r="B99" s="36" t="s">
        <v>132</v>
      </c>
      <c r="C99" s="42">
        <v>2</v>
      </c>
      <c r="D99" s="18" t="s">
        <v>1</v>
      </c>
      <c r="E99" s="41"/>
      <c r="F99" s="33">
        <f t="shared" ref="F99" si="9">C99*E99</f>
        <v>0</v>
      </c>
    </row>
    <row r="100" spans="1:6" s="68" customFormat="1">
      <c r="A100" s="53"/>
      <c r="B100" s="48"/>
      <c r="C100" s="43"/>
      <c r="D100" s="44"/>
      <c r="E100" s="191"/>
      <c r="F100" s="45"/>
    </row>
    <row r="101" spans="1:6" s="68" customFormat="1">
      <c r="A101" s="89"/>
      <c r="B101" s="90"/>
      <c r="C101" s="91"/>
      <c r="D101" s="92"/>
      <c r="E101" s="91"/>
      <c r="F101" s="91"/>
    </row>
    <row r="102" spans="1:6" s="68" customFormat="1">
      <c r="A102" s="52">
        <f>COUNT($A$7:A100)+1</f>
        <v>16</v>
      </c>
      <c r="B102" s="93" t="s">
        <v>134</v>
      </c>
      <c r="C102" s="94"/>
      <c r="D102" s="94"/>
      <c r="E102" s="94"/>
      <c r="F102" s="94"/>
    </row>
    <row r="103" spans="1:6" s="68" customFormat="1" ht="51">
      <c r="A103" s="95"/>
      <c r="B103" s="96" t="s">
        <v>136</v>
      </c>
      <c r="C103" s="94"/>
      <c r="D103" s="94"/>
      <c r="E103" s="94"/>
      <c r="F103" s="94"/>
    </row>
    <row r="104" spans="1:6" s="68" customFormat="1" ht="25.5">
      <c r="A104" s="95"/>
      <c r="B104" s="96" t="s">
        <v>135</v>
      </c>
      <c r="C104" s="42">
        <v>2</v>
      </c>
      <c r="D104" s="18" t="s">
        <v>1</v>
      </c>
      <c r="E104" s="41"/>
      <c r="F104" s="33">
        <f t="shared" ref="F104" si="10">C104*E104</f>
        <v>0</v>
      </c>
    </row>
    <row r="105" spans="1:6" s="68" customFormat="1">
      <c r="A105" s="95"/>
      <c r="B105" s="96"/>
      <c r="C105" s="42"/>
      <c r="D105" s="18"/>
      <c r="E105" s="33"/>
      <c r="F105" s="33"/>
    </row>
    <row r="106" spans="1:6" s="101" customFormat="1">
      <c r="A106" s="52">
        <f>COUNT($A$7:A104)+1</f>
        <v>17</v>
      </c>
      <c r="B106" s="35" t="s">
        <v>295</v>
      </c>
      <c r="C106" s="34"/>
      <c r="D106" s="18"/>
      <c r="E106" s="33"/>
      <c r="F106" s="33"/>
    </row>
    <row r="107" spans="1:6" s="101" customFormat="1" ht="38.25">
      <c r="A107" s="52"/>
      <c r="B107" s="36" t="s">
        <v>296</v>
      </c>
      <c r="C107" s="42"/>
      <c r="D107" s="18"/>
      <c r="E107" s="33"/>
      <c r="F107" s="33"/>
    </row>
    <row r="108" spans="1:6" s="101" customFormat="1">
      <c r="A108" s="52"/>
      <c r="B108" s="36"/>
      <c r="C108" s="42"/>
      <c r="D108" s="141">
        <v>0.1</v>
      </c>
      <c r="E108" s="190"/>
      <c r="F108" s="142">
        <f>SUM(F10:F104)*D108</f>
        <v>0</v>
      </c>
    </row>
    <row r="109" spans="1:6" s="101" customFormat="1">
      <c r="A109" s="107"/>
      <c r="B109" s="108"/>
      <c r="C109" s="109"/>
      <c r="D109" s="110"/>
      <c r="E109" s="109"/>
      <c r="F109" s="109"/>
    </row>
    <row r="110" spans="1:6" s="101" customFormat="1">
      <c r="A110" s="37"/>
      <c r="B110" s="49" t="s">
        <v>103</v>
      </c>
      <c r="C110" s="38"/>
      <c r="D110" s="39"/>
      <c r="E110" s="40" t="s">
        <v>13</v>
      </c>
      <c r="F110" s="40">
        <f>SUM(F10:F109)</f>
        <v>0</v>
      </c>
    </row>
  </sheetData>
  <sheetProtection password="CF65"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rowBreaks count="3" manualBreakCount="3">
    <brk id="33" max="5" man="1"/>
    <brk id="70" max="5" man="1"/>
    <brk id="10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9"/>
  <sheetViews>
    <sheetView topLeftCell="A9" zoomScaleNormal="100" zoomScaleSheetLayoutView="86" workbookViewId="0">
      <selection activeCell="E22" sqref="E22"/>
    </sheetView>
  </sheetViews>
  <sheetFormatPr defaultColWidth="9.140625" defaultRowHeight="12.75"/>
  <cols>
    <col min="1" max="1" width="5.7109375" style="24" customWidth="1"/>
    <col min="2" max="2" width="45.140625" style="50" customWidth="1"/>
    <col min="3" max="3" width="7.7109375" style="27" customWidth="1"/>
    <col min="4" max="4" width="4.7109375" style="28" customWidth="1"/>
    <col min="5" max="5" width="11.7109375" style="26" customWidth="1"/>
    <col min="6" max="6" width="12.7109375" style="27" customWidth="1"/>
    <col min="7" max="16384" width="9.140625" style="28"/>
  </cols>
  <sheetData>
    <row r="1" spans="1:6">
      <c r="A1" s="23" t="s">
        <v>152</v>
      </c>
      <c r="B1" s="46" t="s">
        <v>5</v>
      </c>
      <c r="C1" s="24"/>
      <c r="D1" s="25"/>
    </row>
    <row r="2" spans="1:6">
      <c r="A2" s="23" t="s">
        <v>153</v>
      </c>
      <c r="B2" s="46" t="s">
        <v>23</v>
      </c>
      <c r="C2" s="24"/>
      <c r="D2" s="25"/>
    </row>
    <row r="3" spans="1:6">
      <c r="A3" s="23" t="s">
        <v>157</v>
      </c>
      <c r="B3" s="46" t="s">
        <v>129</v>
      </c>
      <c r="C3" s="24"/>
      <c r="D3" s="25"/>
    </row>
    <row r="4" spans="1:6">
      <c r="A4" s="23"/>
      <c r="B4" s="46" t="s">
        <v>158</v>
      </c>
      <c r="C4" s="24"/>
      <c r="D4" s="25"/>
    </row>
    <row r="5" spans="1:6" ht="76.5">
      <c r="A5" s="55" t="s">
        <v>0</v>
      </c>
      <c r="B5" s="56" t="s">
        <v>8</v>
      </c>
      <c r="C5" s="57" t="s">
        <v>6</v>
      </c>
      <c r="D5" s="57" t="s">
        <v>7</v>
      </c>
      <c r="E5" s="58" t="s">
        <v>10</v>
      </c>
      <c r="F5" s="58" t="s">
        <v>11</v>
      </c>
    </row>
    <row r="6" spans="1:6">
      <c r="A6" s="51">
        <v>1</v>
      </c>
      <c r="B6" s="47"/>
      <c r="C6" s="29"/>
      <c r="D6" s="30"/>
      <c r="E6" s="31"/>
      <c r="F6" s="29"/>
    </row>
    <row r="7" spans="1:6" s="68" customFormat="1">
      <c r="A7" s="52">
        <f>COUNT(A6+1)</f>
        <v>1</v>
      </c>
      <c r="B7" s="35" t="s">
        <v>143</v>
      </c>
      <c r="C7" s="34"/>
      <c r="D7" s="18"/>
      <c r="E7" s="33"/>
      <c r="F7" s="33"/>
    </row>
    <row r="8" spans="1:6" s="68" customFormat="1" ht="25.5">
      <c r="A8" s="52"/>
      <c r="B8" s="36" t="s">
        <v>110</v>
      </c>
      <c r="C8" s="42"/>
      <c r="D8" s="18"/>
      <c r="E8" s="33"/>
      <c r="F8" s="33"/>
    </row>
    <row r="9" spans="1:6" s="68" customFormat="1">
      <c r="A9" s="52"/>
      <c r="B9" s="36" t="s">
        <v>92</v>
      </c>
      <c r="C9" s="42">
        <v>2</v>
      </c>
      <c r="D9" s="18" t="s">
        <v>1</v>
      </c>
      <c r="E9" s="41"/>
      <c r="F9" s="33">
        <f>C9*E9</f>
        <v>0</v>
      </c>
    </row>
    <row r="10" spans="1:6" s="68" customFormat="1">
      <c r="A10" s="53"/>
      <c r="B10" s="48"/>
      <c r="C10" s="43"/>
      <c r="D10" s="44"/>
      <c r="E10" s="45"/>
      <c r="F10" s="45"/>
    </row>
    <row r="11" spans="1:6" s="68" customFormat="1">
      <c r="A11" s="51"/>
      <c r="B11" s="47"/>
      <c r="C11" s="29"/>
      <c r="D11" s="30"/>
      <c r="E11" s="31"/>
      <c r="F11" s="29"/>
    </row>
    <row r="12" spans="1:6" s="68" customFormat="1">
      <c r="A12" s="52">
        <f>COUNT($A$7:A11)+1</f>
        <v>2</v>
      </c>
      <c r="B12" s="35" t="s">
        <v>53</v>
      </c>
      <c r="C12" s="34"/>
      <c r="D12" s="18"/>
      <c r="E12" s="33"/>
      <c r="F12" s="33"/>
    </row>
    <row r="13" spans="1:6" s="68" customFormat="1" ht="51">
      <c r="A13" s="52"/>
      <c r="B13" s="36" t="s">
        <v>54</v>
      </c>
      <c r="C13" s="42"/>
      <c r="D13" s="18"/>
      <c r="E13" s="33"/>
      <c r="F13" s="33"/>
    </row>
    <row r="14" spans="1:6" s="68" customFormat="1">
      <c r="A14" s="69"/>
      <c r="B14" s="70" t="s">
        <v>26</v>
      </c>
      <c r="C14" s="71"/>
      <c r="D14" s="71"/>
      <c r="E14" s="73"/>
      <c r="F14" s="73"/>
    </row>
    <row r="15" spans="1:6" s="68" customFormat="1" ht="14.25">
      <c r="A15" s="52"/>
      <c r="B15" s="36" t="s">
        <v>55</v>
      </c>
      <c r="C15" s="42">
        <v>1</v>
      </c>
      <c r="D15" s="18" t="s">
        <v>9</v>
      </c>
      <c r="E15" s="41"/>
      <c r="F15" s="33">
        <f t="shared" ref="F15:F16" si="0">C15*E15</f>
        <v>0</v>
      </c>
    </row>
    <row r="16" spans="1:6" s="68" customFormat="1" ht="14.25">
      <c r="A16" s="52"/>
      <c r="B16" s="36" t="s">
        <v>58</v>
      </c>
      <c r="C16" s="42">
        <v>36</v>
      </c>
      <c r="D16" s="18" t="s">
        <v>9</v>
      </c>
      <c r="E16" s="41"/>
      <c r="F16" s="33">
        <f t="shared" si="0"/>
        <v>0</v>
      </c>
    </row>
    <row r="17" spans="1:6" s="68" customFormat="1">
      <c r="A17" s="53"/>
      <c r="B17" s="48"/>
      <c r="C17" s="43"/>
      <c r="D17" s="44"/>
      <c r="E17" s="45"/>
      <c r="F17" s="45"/>
    </row>
    <row r="18" spans="1:6" s="68" customFormat="1">
      <c r="A18" s="51"/>
      <c r="B18" s="47"/>
      <c r="C18" s="29"/>
      <c r="D18" s="30"/>
      <c r="E18" s="31"/>
      <c r="F18" s="29"/>
    </row>
    <row r="19" spans="1:6" s="68" customFormat="1">
      <c r="A19" s="52">
        <f>COUNT($A$7:A18)+1</f>
        <v>3</v>
      </c>
      <c r="B19" s="35" t="s">
        <v>60</v>
      </c>
      <c r="C19" s="34"/>
      <c r="D19" s="18"/>
      <c r="E19" s="33"/>
      <c r="F19" s="33"/>
    </row>
    <row r="20" spans="1:6" s="68" customFormat="1" ht="51">
      <c r="A20" s="52"/>
      <c r="B20" s="36" t="s">
        <v>61</v>
      </c>
      <c r="C20" s="42"/>
      <c r="D20" s="18"/>
      <c r="E20" s="33"/>
      <c r="F20" s="33"/>
    </row>
    <row r="21" spans="1:6" s="68" customFormat="1">
      <c r="A21" s="81"/>
      <c r="B21" s="70" t="s">
        <v>30</v>
      </c>
      <c r="C21" s="71"/>
      <c r="D21" s="71"/>
      <c r="E21" s="73"/>
      <c r="F21" s="73"/>
    </row>
    <row r="22" spans="1:6" s="68" customFormat="1">
      <c r="A22" s="52"/>
      <c r="B22" s="36" t="s">
        <v>130</v>
      </c>
      <c r="C22" s="42">
        <v>2</v>
      </c>
      <c r="D22" s="18" t="s">
        <v>1</v>
      </c>
      <c r="E22" s="41"/>
      <c r="F22" s="33">
        <f t="shared" ref="F22" si="1">C22*E22</f>
        <v>0</v>
      </c>
    </row>
    <row r="23" spans="1:6" s="68" customFormat="1">
      <c r="A23" s="53"/>
      <c r="B23" s="48"/>
      <c r="C23" s="43"/>
      <c r="D23" s="44"/>
      <c r="E23" s="45"/>
      <c r="F23" s="45"/>
    </row>
    <row r="24" spans="1:6" s="68" customFormat="1">
      <c r="A24" s="51"/>
      <c r="B24" s="47"/>
      <c r="C24" s="29"/>
      <c r="D24" s="30"/>
      <c r="E24" s="31"/>
      <c r="F24" s="29"/>
    </row>
    <row r="25" spans="1:6" s="68" customFormat="1">
      <c r="A25" s="52">
        <f>COUNT($A$7:A24)+1</f>
        <v>4</v>
      </c>
      <c r="B25" s="35" t="s">
        <v>76</v>
      </c>
      <c r="C25" s="34"/>
      <c r="D25" s="18"/>
      <c r="E25" s="33"/>
      <c r="F25" s="33"/>
    </row>
    <row r="26" spans="1:6" s="68" customFormat="1" ht="25.5">
      <c r="A26" s="52"/>
      <c r="B26" s="36" t="s">
        <v>77</v>
      </c>
      <c r="C26" s="42"/>
      <c r="D26" s="18"/>
      <c r="E26" s="33"/>
      <c r="F26" s="33"/>
    </row>
    <row r="27" spans="1:6" s="68" customFormat="1">
      <c r="A27" s="82"/>
      <c r="B27" s="70" t="s">
        <v>30</v>
      </c>
      <c r="C27" s="71"/>
      <c r="D27" s="71"/>
      <c r="E27" s="73"/>
      <c r="F27" s="73"/>
    </row>
    <row r="28" spans="1:6" s="68" customFormat="1">
      <c r="A28" s="52"/>
      <c r="B28" s="36" t="s">
        <v>126</v>
      </c>
      <c r="C28" s="42">
        <v>6</v>
      </c>
      <c r="D28" s="18" t="s">
        <v>1</v>
      </c>
      <c r="E28" s="41"/>
      <c r="F28" s="33">
        <f t="shared" ref="F28" si="2">C28*E28</f>
        <v>0</v>
      </c>
    </row>
    <row r="29" spans="1:6" s="68" customFormat="1">
      <c r="A29" s="53"/>
      <c r="B29" s="48"/>
      <c r="C29" s="43"/>
      <c r="D29" s="44"/>
      <c r="E29" s="45"/>
      <c r="F29" s="45"/>
    </row>
    <row r="30" spans="1:6" s="68" customFormat="1">
      <c r="A30" s="51"/>
      <c r="B30" s="47"/>
      <c r="C30" s="29"/>
      <c r="D30" s="30"/>
      <c r="E30" s="31"/>
      <c r="F30" s="29"/>
    </row>
    <row r="31" spans="1:6" s="68" customFormat="1" ht="25.5">
      <c r="A31" s="52">
        <f>COUNT($A$7:A30)+1</f>
        <v>5</v>
      </c>
      <c r="B31" s="35" t="s">
        <v>166</v>
      </c>
      <c r="C31" s="34"/>
      <c r="D31" s="18"/>
      <c r="E31" s="33"/>
      <c r="F31" s="33"/>
    </row>
    <row r="32" spans="1:6" s="68" customFormat="1" ht="63.75">
      <c r="A32" s="52"/>
      <c r="B32" s="36" t="s">
        <v>83</v>
      </c>
      <c r="C32" s="42"/>
      <c r="D32" s="18"/>
      <c r="E32" s="33"/>
      <c r="F32" s="33"/>
    </row>
    <row r="33" spans="1:6" s="68" customFormat="1">
      <c r="A33" s="82"/>
      <c r="B33" s="70" t="s">
        <v>30</v>
      </c>
      <c r="C33" s="83"/>
      <c r="D33" s="71"/>
      <c r="E33" s="73"/>
      <c r="F33" s="73"/>
    </row>
    <row r="34" spans="1:6" s="68" customFormat="1">
      <c r="A34" s="52"/>
      <c r="B34" s="36" t="s">
        <v>51</v>
      </c>
      <c r="C34" s="42">
        <v>1</v>
      </c>
      <c r="D34" s="18" t="s">
        <v>1</v>
      </c>
      <c r="E34" s="41"/>
      <c r="F34" s="33">
        <f t="shared" ref="F34" si="3">C34*E34</f>
        <v>0</v>
      </c>
    </row>
    <row r="35" spans="1:6" s="68" customFormat="1">
      <c r="A35" s="53"/>
      <c r="B35" s="48"/>
      <c r="C35" s="43"/>
      <c r="D35" s="44"/>
      <c r="E35" s="45"/>
      <c r="F35" s="45"/>
    </row>
    <row r="36" spans="1:6" s="68" customFormat="1">
      <c r="A36" s="51"/>
      <c r="B36" s="47"/>
      <c r="C36" s="29"/>
      <c r="D36" s="30"/>
      <c r="E36" s="31"/>
      <c r="F36" s="29"/>
    </row>
    <row r="37" spans="1:6" s="68" customFormat="1">
      <c r="A37" s="52">
        <f>COUNT($A$7:A36)+1</f>
        <v>6</v>
      </c>
      <c r="B37" s="35" t="s">
        <v>87</v>
      </c>
      <c r="C37" s="34"/>
      <c r="D37" s="18"/>
      <c r="E37" s="33"/>
      <c r="F37" s="33"/>
    </row>
    <row r="38" spans="1:6" s="68" customFormat="1">
      <c r="A38" s="52"/>
      <c r="B38" s="36" t="s">
        <v>88</v>
      </c>
      <c r="C38" s="42"/>
    </row>
    <row r="39" spans="1:6" s="68" customFormat="1">
      <c r="A39" s="52"/>
      <c r="B39" s="36"/>
      <c r="C39" s="42">
        <v>1</v>
      </c>
      <c r="D39" s="18" t="s">
        <v>1</v>
      </c>
      <c r="E39" s="41"/>
      <c r="F39" s="33">
        <f>C39*E39</f>
        <v>0</v>
      </c>
    </row>
    <row r="40" spans="1:6" s="68" customFormat="1">
      <c r="A40" s="53"/>
      <c r="B40" s="48"/>
      <c r="C40" s="43"/>
      <c r="D40" s="44"/>
      <c r="E40" s="45"/>
      <c r="F40" s="45"/>
    </row>
    <row r="41" spans="1:6" s="68" customFormat="1">
      <c r="A41" s="51"/>
      <c r="B41" s="47"/>
      <c r="C41" s="29"/>
      <c r="D41" s="30"/>
      <c r="E41" s="31"/>
      <c r="F41" s="29"/>
    </row>
    <row r="42" spans="1:6" s="68" customFormat="1">
      <c r="A42" s="52">
        <f>COUNT($A$7:A41)+1</f>
        <v>7</v>
      </c>
      <c r="B42" s="35" t="s">
        <v>89</v>
      </c>
      <c r="C42" s="34"/>
      <c r="D42" s="18"/>
      <c r="E42" s="33"/>
      <c r="F42" s="33"/>
    </row>
    <row r="43" spans="1:6" s="68" customFormat="1">
      <c r="A43" s="52"/>
      <c r="B43" s="36" t="s">
        <v>90</v>
      </c>
      <c r="C43" s="42"/>
      <c r="D43" s="18"/>
      <c r="E43" s="33"/>
      <c r="F43" s="33"/>
    </row>
    <row r="44" spans="1:6" s="68" customFormat="1">
      <c r="A44" s="69"/>
      <c r="B44" s="74"/>
      <c r="C44" s="42">
        <v>1</v>
      </c>
      <c r="D44" s="18" t="s">
        <v>1</v>
      </c>
      <c r="E44" s="41"/>
      <c r="F44" s="33">
        <f>C44*E44</f>
        <v>0</v>
      </c>
    </row>
    <row r="45" spans="1:6" s="68" customFormat="1">
      <c r="A45" s="53"/>
      <c r="B45" s="48"/>
      <c r="C45" s="43"/>
      <c r="D45" s="44"/>
      <c r="E45" s="45"/>
      <c r="F45" s="45"/>
    </row>
    <row r="46" spans="1:6" s="68" customFormat="1">
      <c r="A46" s="51"/>
      <c r="B46" s="47"/>
      <c r="C46" s="29"/>
      <c r="D46" s="30"/>
      <c r="E46" s="31"/>
      <c r="F46" s="29"/>
    </row>
    <row r="47" spans="1:6" s="68" customFormat="1">
      <c r="A47" s="52">
        <f>COUNT($A$7:A46)+1</f>
        <v>8</v>
      </c>
      <c r="B47" s="35" t="s">
        <v>91</v>
      </c>
      <c r="C47" s="34"/>
      <c r="D47" s="18"/>
      <c r="E47" s="33"/>
      <c r="F47" s="33"/>
    </row>
    <row r="48" spans="1:6" s="68" customFormat="1" ht="25.5">
      <c r="A48" s="52"/>
      <c r="B48" s="36" t="s">
        <v>105</v>
      </c>
      <c r="C48" s="42"/>
      <c r="D48" s="18"/>
      <c r="E48" s="33"/>
      <c r="F48" s="33"/>
    </row>
    <row r="49" spans="1:6" s="68" customFormat="1">
      <c r="A49" s="52"/>
      <c r="B49" s="36" t="s">
        <v>92</v>
      </c>
      <c r="C49" s="42">
        <v>6</v>
      </c>
      <c r="D49" s="18" t="s">
        <v>1</v>
      </c>
      <c r="E49" s="41"/>
      <c r="F49" s="33">
        <f t="shared" ref="F49" si="4">C49*E49</f>
        <v>0</v>
      </c>
    </row>
    <row r="50" spans="1:6" s="68" customFormat="1">
      <c r="A50" s="53"/>
      <c r="B50" s="48"/>
      <c r="C50" s="43"/>
      <c r="D50" s="44"/>
      <c r="E50" s="45"/>
      <c r="F50" s="45"/>
    </row>
    <row r="51" spans="1:6" s="68" customFormat="1">
      <c r="A51" s="51"/>
      <c r="B51" s="47"/>
      <c r="C51" s="29"/>
      <c r="D51" s="30"/>
      <c r="E51" s="31"/>
      <c r="F51" s="29"/>
    </row>
    <row r="52" spans="1:6" s="68" customFormat="1">
      <c r="A52" s="52">
        <f>COUNT($A$7:A51)+1</f>
        <v>9</v>
      </c>
      <c r="B52" s="35" t="s">
        <v>95</v>
      </c>
      <c r="C52" s="34"/>
      <c r="D52" s="18"/>
      <c r="E52" s="33"/>
      <c r="F52" s="33"/>
    </row>
    <row r="53" spans="1:6" s="68" customFormat="1" ht="38.25">
      <c r="A53" s="52"/>
      <c r="B53" s="36" t="s">
        <v>128</v>
      </c>
      <c r="C53" s="42"/>
      <c r="D53" s="18"/>
      <c r="E53" s="33"/>
      <c r="F53" s="33"/>
    </row>
    <row r="54" spans="1:6" s="68" customFormat="1" ht="14.25">
      <c r="A54" s="52"/>
      <c r="B54" s="36"/>
      <c r="C54" s="42">
        <v>6</v>
      </c>
      <c r="D54" s="18" t="s">
        <v>14</v>
      </c>
      <c r="E54" s="41"/>
      <c r="F54" s="33">
        <f>C54*E54</f>
        <v>0</v>
      </c>
    </row>
    <row r="55" spans="1:6" s="101" customFormat="1">
      <c r="A55" s="53"/>
      <c r="B55" s="48"/>
      <c r="C55" s="43"/>
      <c r="D55" s="44"/>
      <c r="E55" s="45"/>
      <c r="F55" s="45"/>
    </row>
    <row r="56" spans="1:6" s="106" customFormat="1">
      <c r="A56" s="59"/>
      <c r="B56" s="60"/>
      <c r="C56" s="61"/>
      <c r="D56" s="62"/>
      <c r="E56" s="192"/>
      <c r="F56" s="61"/>
    </row>
    <row r="57" spans="1:6" s="68" customFormat="1">
      <c r="A57" s="52">
        <f>COUNT($A$7:A55)+1</f>
        <v>10</v>
      </c>
      <c r="B57" s="35" t="s">
        <v>96</v>
      </c>
      <c r="C57" s="34"/>
      <c r="D57" s="18"/>
      <c r="E57" s="33"/>
      <c r="F57" s="33"/>
    </row>
    <row r="58" spans="1:6" s="68" customFormat="1" ht="114.75">
      <c r="A58" s="52"/>
      <c r="B58" s="36" t="s">
        <v>109</v>
      </c>
      <c r="C58" s="42"/>
      <c r="D58" s="18"/>
      <c r="E58" s="33"/>
      <c r="F58" s="33"/>
    </row>
    <row r="59" spans="1:6" s="68" customFormat="1">
      <c r="A59" s="69"/>
      <c r="B59" s="70" t="s">
        <v>26</v>
      </c>
      <c r="C59" s="71"/>
      <c r="D59" s="71"/>
      <c r="E59" s="142"/>
      <c r="F59" s="73"/>
    </row>
    <row r="60" spans="1:6" s="84" customFormat="1" ht="14.25">
      <c r="A60" s="52"/>
      <c r="B60" s="36" t="s">
        <v>97</v>
      </c>
      <c r="C60" s="42">
        <v>16</v>
      </c>
      <c r="D60" s="18" t="s">
        <v>14</v>
      </c>
      <c r="E60" s="41"/>
      <c r="F60" s="33">
        <f>C60*E60</f>
        <v>0</v>
      </c>
    </row>
    <row r="61" spans="1:6" s="68" customFormat="1">
      <c r="A61" s="53"/>
      <c r="B61" s="48"/>
      <c r="C61" s="43"/>
      <c r="D61" s="44"/>
      <c r="E61" s="45"/>
      <c r="F61" s="45"/>
    </row>
    <row r="62" spans="1:6" s="68" customFormat="1">
      <c r="A62" s="52"/>
      <c r="B62" s="36"/>
      <c r="C62" s="42"/>
      <c r="D62" s="18"/>
      <c r="E62" s="33"/>
      <c r="F62" s="33"/>
    </row>
    <row r="63" spans="1:6">
      <c r="A63" s="52">
        <f>COUNT($A$7:A61)+1</f>
        <v>11</v>
      </c>
      <c r="B63" s="35" t="s">
        <v>131</v>
      </c>
      <c r="C63" s="42"/>
      <c r="D63" s="18"/>
      <c r="E63" s="33"/>
      <c r="F63" s="33"/>
    </row>
    <row r="64" spans="1:6" ht="89.25">
      <c r="A64" s="63"/>
      <c r="B64" s="36" t="s">
        <v>138</v>
      </c>
      <c r="C64" s="42"/>
      <c r="D64" s="18"/>
      <c r="E64" s="33"/>
      <c r="F64" s="33"/>
    </row>
    <row r="65" spans="1:6">
      <c r="A65" s="63"/>
      <c r="B65" s="36" t="s">
        <v>132</v>
      </c>
      <c r="C65" s="42">
        <v>2</v>
      </c>
      <c r="D65" s="18" t="s">
        <v>1</v>
      </c>
      <c r="E65" s="41"/>
      <c r="F65" s="33">
        <f t="shared" ref="F65" si="5">C65*E65</f>
        <v>0</v>
      </c>
    </row>
    <row r="66" spans="1:6">
      <c r="A66" s="63"/>
      <c r="B66" s="36" t="s">
        <v>142</v>
      </c>
      <c r="C66" s="42">
        <v>4</v>
      </c>
      <c r="D66" s="18" t="s">
        <v>1</v>
      </c>
      <c r="E66" s="41"/>
      <c r="F66" s="33">
        <f t="shared" ref="F66" si="6">C66*E66</f>
        <v>0</v>
      </c>
    </row>
    <row r="67" spans="1:6" s="68" customFormat="1">
      <c r="A67" s="53"/>
      <c r="B67" s="48"/>
      <c r="C67" s="43"/>
      <c r="D67" s="44"/>
      <c r="E67" s="191"/>
      <c r="F67" s="45"/>
    </row>
    <row r="68" spans="1:6" s="68" customFormat="1">
      <c r="A68" s="89"/>
      <c r="B68" s="90"/>
      <c r="C68" s="91"/>
      <c r="D68" s="92"/>
      <c r="E68" s="91"/>
      <c r="F68" s="91"/>
    </row>
    <row r="69" spans="1:6" s="68" customFormat="1">
      <c r="A69" s="52">
        <f>COUNT($A$7:A67)+1</f>
        <v>12</v>
      </c>
      <c r="B69" s="93" t="s">
        <v>134</v>
      </c>
      <c r="C69" s="94"/>
      <c r="D69" s="94"/>
      <c r="E69" s="94"/>
      <c r="F69" s="94"/>
    </row>
    <row r="70" spans="1:6" s="101" customFormat="1" ht="51">
      <c r="A70" s="111"/>
      <c r="B70" s="112" t="s">
        <v>136</v>
      </c>
      <c r="C70" s="105"/>
      <c r="D70" s="105"/>
      <c r="E70" s="105"/>
      <c r="F70" s="105"/>
    </row>
    <row r="71" spans="1:6" s="101" customFormat="1" ht="25.5">
      <c r="A71" s="111"/>
      <c r="B71" s="112" t="s">
        <v>135</v>
      </c>
      <c r="C71" s="42">
        <v>2</v>
      </c>
      <c r="D71" s="18" t="s">
        <v>1</v>
      </c>
      <c r="E71" s="41"/>
      <c r="F71" s="33">
        <f t="shared" ref="F71" si="7">C71*E71</f>
        <v>0</v>
      </c>
    </row>
    <row r="72" spans="1:6" s="101" customFormat="1">
      <c r="A72" s="111"/>
      <c r="B72" s="112"/>
      <c r="C72" s="42"/>
      <c r="D72" s="18"/>
      <c r="E72" s="45"/>
      <c r="F72" s="33"/>
    </row>
    <row r="73" spans="1:6" s="101" customFormat="1">
      <c r="A73" s="52">
        <f>COUNT($A$7:A71)+1</f>
        <v>13</v>
      </c>
      <c r="B73" s="35" t="s">
        <v>295</v>
      </c>
      <c r="C73" s="34"/>
      <c r="D73" s="18"/>
      <c r="E73" s="33"/>
      <c r="F73" s="33"/>
    </row>
    <row r="74" spans="1:6" s="101" customFormat="1" ht="38.25">
      <c r="A74" s="52"/>
      <c r="B74" s="36" t="s">
        <v>296</v>
      </c>
      <c r="C74" s="42"/>
      <c r="D74" s="18"/>
      <c r="E74" s="33"/>
      <c r="F74" s="33"/>
    </row>
    <row r="75" spans="1:6" s="101" customFormat="1">
      <c r="A75" s="52"/>
      <c r="B75" s="36"/>
      <c r="C75" s="42"/>
      <c r="D75" s="141">
        <v>0.1</v>
      </c>
      <c r="E75" s="41"/>
      <c r="F75" s="142">
        <f>SUM(F9:F71)*D75</f>
        <v>0</v>
      </c>
    </row>
    <row r="76" spans="1:6" s="101" customFormat="1">
      <c r="A76" s="107"/>
      <c r="B76" s="108"/>
      <c r="C76" s="109"/>
      <c r="D76" s="110"/>
      <c r="E76" s="109"/>
      <c r="F76" s="109"/>
    </row>
    <row r="77" spans="1:6" s="101" customFormat="1">
      <c r="A77" s="37"/>
      <c r="B77" s="49" t="s">
        <v>103</v>
      </c>
      <c r="C77" s="38"/>
      <c r="D77" s="39"/>
      <c r="E77" s="40" t="s">
        <v>13</v>
      </c>
      <c r="F77" s="40">
        <f>SUM(F9:F76)</f>
        <v>0</v>
      </c>
    </row>
    <row r="78" spans="1:6" s="32" customFormat="1">
      <c r="A78" s="64"/>
      <c r="B78" s="65"/>
      <c r="C78" s="66"/>
      <c r="E78" s="67"/>
      <c r="F78" s="66"/>
    </row>
    <row r="79" spans="1:6" s="32" customFormat="1">
      <c r="A79" s="64"/>
      <c r="B79" s="65"/>
      <c r="C79" s="66"/>
      <c r="E79" s="67"/>
      <c r="F79" s="66"/>
    </row>
  </sheetData>
  <sheetProtection password="CF65"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rowBreaks count="1" manualBreakCount="1">
    <brk id="4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0"/>
  <sheetViews>
    <sheetView zoomScaleNormal="100" zoomScaleSheetLayoutView="100" workbookViewId="0">
      <selection activeCell="B21" sqref="B21"/>
    </sheetView>
  </sheetViews>
  <sheetFormatPr defaultColWidth="8.85546875" defaultRowHeight="12.75"/>
  <cols>
    <col min="1" max="1" width="6.140625" style="1" customWidth="1"/>
    <col min="2" max="2" width="5.5703125" style="1" customWidth="1"/>
    <col min="3" max="3" width="34.42578125" style="1" customWidth="1"/>
    <col min="4" max="5" width="7.42578125" style="1" customWidth="1"/>
    <col min="6" max="6" width="16.5703125" style="1" customWidth="1"/>
    <col min="7" max="7" width="13.28515625" style="15" customWidth="1"/>
    <col min="8" max="16384" width="8.85546875" style="1"/>
  </cols>
  <sheetData>
    <row r="1" spans="1:7" ht="27.2" customHeight="1">
      <c r="A1" s="22" t="s">
        <v>2</v>
      </c>
      <c r="B1" s="22"/>
      <c r="C1" s="22"/>
      <c r="D1" s="22"/>
      <c r="E1" s="22"/>
      <c r="F1" s="22"/>
      <c r="G1" s="22"/>
    </row>
    <row r="2" spans="1:7" ht="15" customHeight="1">
      <c r="A2" s="355" t="s">
        <v>18</v>
      </c>
      <c r="B2" s="355"/>
      <c r="C2" s="355"/>
      <c r="D2" s="355"/>
      <c r="E2" s="355"/>
      <c r="F2" s="355"/>
      <c r="G2" s="355"/>
    </row>
    <row r="3" spans="1:7" ht="15" customHeight="1">
      <c r="A3" s="356" t="s">
        <v>192</v>
      </c>
      <c r="B3" s="357"/>
      <c r="C3" s="357"/>
      <c r="D3" s="357"/>
      <c r="E3" s="357"/>
      <c r="F3" s="357"/>
      <c r="G3" s="357"/>
    </row>
    <row r="4" spans="1:7" ht="15" customHeight="1">
      <c r="A4" s="357"/>
      <c r="B4" s="357"/>
      <c r="C4" s="357"/>
      <c r="D4" s="357"/>
      <c r="E4" s="357"/>
      <c r="F4" s="357"/>
      <c r="G4" s="357"/>
    </row>
    <row r="5" spans="1:7" ht="15.75">
      <c r="A5" s="21" t="s">
        <v>568</v>
      </c>
      <c r="B5" s="19"/>
      <c r="C5" s="20"/>
      <c r="D5" s="20"/>
      <c r="E5" s="19"/>
      <c r="F5" s="19"/>
      <c r="G5" s="18"/>
    </row>
    <row r="6" spans="1:7">
      <c r="A6" s="366" t="s">
        <v>570</v>
      </c>
      <c r="B6" s="367"/>
      <c r="C6" s="367"/>
      <c r="D6" s="367"/>
      <c r="E6" s="367"/>
      <c r="F6" s="367"/>
      <c r="G6" s="368"/>
    </row>
    <row r="7" spans="1:7" ht="25.5" customHeight="1">
      <c r="A7" s="369" t="s">
        <v>15</v>
      </c>
      <c r="B7" s="371" t="s">
        <v>19</v>
      </c>
      <c r="C7" s="372"/>
      <c r="D7" s="371" t="s">
        <v>20</v>
      </c>
      <c r="E7" s="372"/>
      <c r="F7" s="221" t="s">
        <v>21</v>
      </c>
      <c r="G7" s="129" t="s">
        <v>3</v>
      </c>
    </row>
    <row r="8" spans="1:7">
      <c r="A8" s="370"/>
      <c r="B8" s="373"/>
      <c r="C8" s="374"/>
      <c r="D8" s="373"/>
      <c r="E8" s="374"/>
      <c r="F8" s="2" t="s">
        <v>4</v>
      </c>
      <c r="G8" s="2" t="s">
        <v>12</v>
      </c>
    </row>
    <row r="9" spans="1:7">
      <c r="A9" s="3" t="s">
        <v>198</v>
      </c>
      <c r="B9" s="375" t="s">
        <v>569</v>
      </c>
      <c r="C9" s="376"/>
      <c r="D9" s="363"/>
      <c r="E9" s="364"/>
      <c r="F9" s="16"/>
      <c r="G9" s="4">
        <f>'4.1 Vročevodni priključek'!H40</f>
        <v>0</v>
      </c>
    </row>
    <row r="10" spans="1:7">
      <c r="A10" s="365" t="s">
        <v>274</v>
      </c>
      <c r="B10" s="365"/>
      <c r="C10" s="365"/>
      <c r="D10" s="365"/>
      <c r="E10" s="365"/>
      <c r="F10" s="365"/>
      <c r="G10" s="5">
        <f>SUM(G9:G9)</f>
        <v>0</v>
      </c>
    </row>
  </sheetData>
  <sheetProtection algorithmName="SHA-512" hashValue="rkcaVcC57+gbt6Ix0fn/w1YMay8z9g7wWBKEJ1EdKiCMpZxIPiwOse6kVGFsdwsQJlSWUyx1O8eYkEYcyVgPDw==" saltValue="CCnSh8uwp5DtariHkOPbgA==" spinCount="100000" sheet="1" objects="1" scenarios="1"/>
  <mergeCells count="9">
    <mergeCell ref="A2:G2"/>
    <mergeCell ref="A3:G4"/>
    <mergeCell ref="A6:G6"/>
    <mergeCell ref="A10:F10"/>
    <mergeCell ref="A7:A8"/>
    <mergeCell ref="B7:C8"/>
    <mergeCell ref="D7:E8"/>
    <mergeCell ref="B9:C9"/>
    <mergeCell ref="D9:E9"/>
  </mergeCells>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H40"/>
  <sheetViews>
    <sheetView zoomScaleNormal="100" zoomScaleSheetLayoutView="100" workbookViewId="0">
      <selection activeCell="G6" sqref="G6"/>
    </sheetView>
  </sheetViews>
  <sheetFormatPr defaultRowHeight="15"/>
  <cols>
    <col min="1" max="2" width="4.140625" style="200" customWidth="1"/>
    <col min="3" max="3" width="5" style="200" customWidth="1"/>
    <col min="4" max="4" width="29.5703125" style="200" customWidth="1"/>
    <col min="5" max="5" width="10.5703125" style="200" customWidth="1"/>
    <col min="6" max="7" width="11.42578125" style="200" customWidth="1"/>
    <col min="8" max="8" width="11.5703125" style="204" customWidth="1"/>
    <col min="9" max="16384" width="9.140625" style="200"/>
  </cols>
  <sheetData>
    <row r="1" spans="1:8" ht="30">
      <c r="A1" s="193"/>
      <c r="B1" s="194" t="s">
        <v>197</v>
      </c>
      <c r="C1" s="194"/>
      <c r="D1" s="195" t="s">
        <v>575</v>
      </c>
      <c r="E1" s="196"/>
      <c r="F1" s="197"/>
      <c r="G1" s="198"/>
      <c r="H1" s="199"/>
    </row>
    <row r="2" spans="1:8">
      <c r="A2" s="193"/>
      <c r="B2" s="194"/>
      <c r="C2" s="194"/>
      <c r="D2" s="195"/>
      <c r="E2" s="196"/>
      <c r="F2" s="197"/>
      <c r="G2" s="198"/>
      <c r="H2" s="199"/>
    </row>
    <row r="3" spans="1:8" ht="409.5">
      <c r="A3" s="201" t="s">
        <v>198</v>
      </c>
      <c r="B3" s="202" t="s">
        <v>201</v>
      </c>
      <c r="C3" s="201" t="s">
        <v>199</v>
      </c>
      <c r="D3" s="203" t="s">
        <v>224</v>
      </c>
    </row>
    <row r="4" spans="1:8" ht="105">
      <c r="A4" s="201"/>
      <c r="B4" s="202"/>
      <c r="C4" s="201"/>
      <c r="D4" s="203" t="s">
        <v>225</v>
      </c>
      <c r="E4" s="205" t="s">
        <v>200</v>
      </c>
      <c r="F4" s="206">
        <v>28</v>
      </c>
      <c r="G4" s="132"/>
      <c r="H4" s="208">
        <f>ROUND((F4*G4),2)</f>
        <v>0</v>
      </c>
    </row>
    <row r="5" spans="1:8" ht="15.75">
      <c r="A5" s="201"/>
      <c r="B5" s="202"/>
      <c r="C5" s="201"/>
      <c r="D5" s="203"/>
      <c r="E5" s="205"/>
      <c r="F5" s="206"/>
      <c r="G5" s="207"/>
      <c r="H5" s="208"/>
    </row>
    <row r="6" spans="1:8" ht="210">
      <c r="A6" s="201" t="s">
        <v>198</v>
      </c>
      <c r="B6" s="202" t="s">
        <v>201</v>
      </c>
      <c r="C6" s="201" t="s">
        <v>201</v>
      </c>
      <c r="D6" s="203" t="s">
        <v>226</v>
      </c>
      <c r="E6" s="205" t="s">
        <v>1</v>
      </c>
      <c r="F6" s="206">
        <v>10</v>
      </c>
      <c r="G6" s="132"/>
      <c r="H6" s="208">
        <f t="shared" ref="H6:H9" si="0">ROUND((F6*G6),2)</f>
        <v>0</v>
      </c>
    </row>
    <row r="7" spans="1:8" ht="180">
      <c r="A7" s="201" t="s">
        <v>198</v>
      </c>
      <c r="B7" s="202" t="s">
        <v>201</v>
      </c>
      <c r="C7" s="201" t="s">
        <v>202</v>
      </c>
      <c r="D7" s="203" t="s">
        <v>227</v>
      </c>
      <c r="E7" s="205" t="s">
        <v>1</v>
      </c>
      <c r="F7" s="206">
        <v>2</v>
      </c>
      <c r="G7" s="132"/>
      <c r="H7" s="208">
        <f t="shared" si="0"/>
        <v>0</v>
      </c>
    </row>
    <row r="8" spans="1:8" ht="135">
      <c r="A8" s="201" t="s">
        <v>198</v>
      </c>
      <c r="B8" s="202" t="s">
        <v>201</v>
      </c>
      <c r="C8" s="201" t="s">
        <v>204</v>
      </c>
      <c r="D8" s="203" t="s">
        <v>228</v>
      </c>
      <c r="E8" s="205" t="s">
        <v>1</v>
      </c>
      <c r="F8" s="206">
        <v>2</v>
      </c>
      <c r="G8" s="132"/>
      <c r="H8" s="208">
        <f t="shared" si="0"/>
        <v>0</v>
      </c>
    </row>
    <row r="9" spans="1:8" ht="135">
      <c r="A9" s="201" t="s">
        <v>198</v>
      </c>
      <c r="B9" s="202" t="s">
        <v>201</v>
      </c>
      <c r="C9" s="201" t="s">
        <v>205</v>
      </c>
      <c r="D9" s="203" t="s">
        <v>229</v>
      </c>
      <c r="E9" s="205" t="s">
        <v>1</v>
      </c>
      <c r="F9" s="206">
        <v>2</v>
      </c>
      <c r="G9" s="132"/>
      <c r="H9" s="208">
        <f t="shared" si="0"/>
        <v>0</v>
      </c>
    </row>
    <row r="10" spans="1:8" ht="165">
      <c r="A10" s="201" t="s">
        <v>198</v>
      </c>
      <c r="B10" s="202" t="s">
        <v>201</v>
      </c>
      <c r="C10" s="201" t="s">
        <v>206</v>
      </c>
      <c r="D10" s="203" t="s">
        <v>230</v>
      </c>
      <c r="E10" s="205"/>
      <c r="F10" s="206"/>
      <c r="G10" s="207"/>
      <c r="H10" s="208"/>
    </row>
    <row r="11" spans="1:8" ht="15.75">
      <c r="A11" s="201" t="s">
        <v>198</v>
      </c>
      <c r="B11" s="202" t="s">
        <v>201</v>
      </c>
      <c r="C11" s="201" t="s">
        <v>231</v>
      </c>
      <c r="D11" s="203" t="s">
        <v>232</v>
      </c>
      <c r="E11" s="205" t="s">
        <v>1</v>
      </c>
      <c r="F11" s="206">
        <v>4</v>
      </c>
      <c r="G11" s="132"/>
      <c r="H11" s="208">
        <f t="shared" ref="H11:H37" si="1">ROUND((F11*G11),2)</f>
        <v>0</v>
      </c>
    </row>
    <row r="12" spans="1:8" ht="15.75">
      <c r="A12" s="201" t="s">
        <v>198</v>
      </c>
      <c r="B12" s="202" t="s">
        <v>201</v>
      </c>
      <c r="C12" s="201" t="s">
        <v>233</v>
      </c>
      <c r="D12" s="203" t="s">
        <v>234</v>
      </c>
      <c r="E12" s="205" t="s">
        <v>1</v>
      </c>
      <c r="F12" s="206">
        <v>16</v>
      </c>
      <c r="G12" s="132"/>
      <c r="H12" s="208">
        <f t="shared" si="1"/>
        <v>0</v>
      </c>
    </row>
    <row r="13" spans="1:8" ht="105">
      <c r="A13" s="201" t="s">
        <v>198</v>
      </c>
      <c r="B13" s="202" t="s">
        <v>201</v>
      </c>
      <c r="C13" s="201" t="s">
        <v>207</v>
      </c>
      <c r="D13" s="203" t="s">
        <v>235</v>
      </c>
      <c r="E13" s="205" t="s">
        <v>203</v>
      </c>
      <c r="F13" s="206">
        <v>16</v>
      </c>
      <c r="G13" s="132"/>
      <c r="H13" s="208">
        <f t="shared" si="1"/>
        <v>0</v>
      </c>
    </row>
    <row r="14" spans="1:8" ht="75">
      <c r="A14" s="201" t="s">
        <v>198</v>
      </c>
      <c r="B14" s="202" t="s">
        <v>201</v>
      </c>
      <c r="C14" s="201" t="s">
        <v>209</v>
      </c>
      <c r="D14" s="203" t="s">
        <v>236</v>
      </c>
      <c r="E14" s="205" t="s">
        <v>1</v>
      </c>
      <c r="F14" s="206">
        <v>1</v>
      </c>
      <c r="G14" s="132"/>
      <c r="H14" s="208">
        <f t="shared" si="1"/>
        <v>0</v>
      </c>
    </row>
    <row r="15" spans="1:8" ht="150">
      <c r="A15" s="201" t="s">
        <v>198</v>
      </c>
      <c r="B15" s="202" t="s">
        <v>201</v>
      </c>
      <c r="C15" s="201" t="s">
        <v>210</v>
      </c>
      <c r="D15" s="203" t="s">
        <v>237</v>
      </c>
      <c r="E15" s="205" t="s">
        <v>1</v>
      </c>
      <c r="F15" s="206">
        <v>1</v>
      </c>
      <c r="G15" s="132"/>
      <c r="H15" s="208">
        <f t="shared" si="1"/>
        <v>0</v>
      </c>
    </row>
    <row r="16" spans="1:8" ht="90">
      <c r="A16" s="201" t="s">
        <v>198</v>
      </c>
      <c r="B16" s="202" t="s">
        <v>201</v>
      </c>
      <c r="C16" s="201" t="s">
        <v>211</v>
      </c>
      <c r="D16" s="203" t="s">
        <v>238</v>
      </c>
      <c r="E16" s="205" t="s">
        <v>200</v>
      </c>
      <c r="F16" s="206"/>
      <c r="G16" s="207"/>
      <c r="H16" s="208"/>
    </row>
    <row r="17" spans="1:8" ht="15.75">
      <c r="A17" s="201" t="s">
        <v>198</v>
      </c>
      <c r="B17" s="202" t="s">
        <v>201</v>
      </c>
      <c r="C17" s="201" t="s">
        <v>239</v>
      </c>
      <c r="D17" s="203" t="s">
        <v>55</v>
      </c>
      <c r="E17" s="205" t="s">
        <v>200</v>
      </c>
      <c r="F17" s="206">
        <v>4</v>
      </c>
      <c r="G17" s="132"/>
      <c r="H17" s="208">
        <f t="shared" si="1"/>
        <v>0</v>
      </c>
    </row>
    <row r="18" spans="1:8" ht="15.75">
      <c r="A18" s="201" t="s">
        <v>198</v>
      </c>
      <c r="B18" s="202" t="s">
        <v>201</v>
      </c>
      <c r="C18" s="201" t="s">
        <v>240</v>
      </c>
      <c r="D18" s="203" t="s">
        <v>58</v>
      </c>
      <c r="E18" s="205" t="s">
        <v>200</v>
      </c>
      <c r="F18" s="206">
        <v>2</v>
      </c>
      <c r="G18" s="132"/>
      <c r="H18" s="208">
        <f t="shared" si="1"/>
        <v>0</v>
      </c>
    </row>
    <row r="19" spans="1:8" ht="120">
      <c r="A19" s="201" t="s">
        <v>198</v>
      </c>
      <c r="B19" s="202" t="s">
        <v>201</v>
      </c>
      <c r="C19" s="201" t="s">
        <v>212</v>
      </c>
      <c r="D19" s="203" t="s">
        <v>241</v>
      </c>
      <c r="E19" s="205" t="s">
        <v>1</v>
      </c>
      <c r="F19" s="206">
        <v>4</v>
      </c>
      <c r="G19" s="132"/>
      <c r="H19" s="208">
        <f t="shared" si="1"/>
        <v>0</v>
      </c>
    </row>
    <row r="20" spans="1:8" ht="105">
      <c r="A20" s="201" t="s">
        <v>198</v>
      </c>
      <c r="B20" s="202" t="s">
        <v>201</v>
      </c>
      <c r="C20" s="201" t="s">
        <v>213</v>
      </c>
      <c r="D20" s="203" t="s">
        <v>242</v>
      </c>
      <c r="E20" s="205" t="s">
        <v>1</v>
      </c>
      <c r="F20" s="206">
        <v>2</v>
      </c>
      <c r="G20" s="132"/>
      <c r="H20" s="208">
        <f t="shared" si="1"/>
        <v>0</v>
      </c>
    </row>
    <row r="21" spans="1:8" ht="165">
      <c r="A21" s="201" t="s">
        <v>198</v>
      </c>
      <c r="B21" s="202" t="s">
        <v>201</v>
      </c>
      <c r="C21" s="201" t="s">
        <v>214</v>
      </c>
      <c r="D21" s="203" t="s">
        <v>243</v>
      </c>
      <c r="E21" s="205" t="s">
        <v>1</v>
      </c>
      <c r="F21" s="206">
        <v>2</v>
      </c>
      <c r="G21" s="132"/>
      <c r="H21" s="208">
        <f t="shared" si="1"/>
        <v>0</v>
      </c>
    </row>
    <row r="22" spans="1:8" ht="75">
      <c r="A22" s="201" t="s">
        <v>198</v>
      </c>
      <c r="B22" s="202" t="s">
        <v>201</v>
      </c>
      <c r="C22" s="201" t="s">
        <v>215</v>
      </c>
      <c r="D22" s="203" t="s">
        <v>244</v>
      </c>
      <c r="E22" s="205" t="s">
        <v>1</v>
      </c>
      <c r="F22" s="206">
        <v>2</v>
      </c>
      <c r="G22" s="132"/>
      <c r="H22" s="208">
        <f t="shared" si="1"/>
        <v>0</v>
      </c>
    </row>
    <row r="23" spans="1:8" ht="120">
      <c r="A23" s="201" t="s">
        <v>198</v>
      </c>
      <c r="B23" s="202" t="s">
        <v>201</v>
      </c>
      <c r="C23" s="201" t="s">
        <v>245</v>
      </c>
      <c r="D23" s="203" t="s">
        <v>246</v>
      </c>
      <c r="E23" s="209"/>
      <c r="F23" s="210"/>
      <c r="G23" s="211"/>
      <c r="H23" s="212"/>
    </row>
    <row r="24" spans="1:8">
      <c r="A24" s="201" t="s">
        <v>198</v>
      </c>
      <c r="B24" s="202" t="s">
        <v>201</v>
      </c>
      <c r="C24" s="201" t="s">
        <v>247</v>
      </c>
      <c r="D24" s="203" t="s">
        <v>51</v>
      </c>
      <c r="E24" s="209" t="s">
        <v>1</v>
      </c>
      <c r="F24" s="210">
        <v>3</v>
      </c>
      <c r="G24" s="131"/>
      <c r="H24" s="212">
        <f t="shared" si="1"/>
        <v>0</v>
      </c>
    </row>
    <row r="25" spans="1:8">
      <c r="A25" s="201" t="s">
        <v>198</v>
      </c>
      <c r="B25" s="202" t="s">
        <v>201</v>
      </c>
      <c r="C25" s="201" t="s">
        <v>248</v>
      </c>
      <c r="D25" s="203" t="s">
        <v>249</v>
      </c>
      <c r="E25" s="209" t="s">
        <v>1</v>
      </c>
      <c r="F25" s="210">
        <v>2</v>
      </c>
      <c r="G25" s="131"/>
      <c r="H25" s="212">
        <f t="shared" si="1"/>
        <v>0</v>
      </c>
    </row>
    <row r="26" spans="1:8" ht="30">
      <c r="A26" s="201" t="s">
        <v>198</v>
      </c>
      <c r="B26" s="202" t="s">
        <v>201</v>
      </c>
      <c r="C26" s="201" t="s">
        <v>216</v>
      </c>
      <c r="D26" s="203" t="s">
        <v>86</v>
      </c>
      <c r="E26" s="209" t="s">
        <v>1</v>
      </c>
      <c r="F26" s="210">
        <v>1</v>
      </c>
      <c r="G26" s="131"/>
      <c r="H26" s="212">
        <f t="shared" si="1"/>
        <v>0</v>
      </c>
    </row>
    <row r="27" spans="1:8" ht="60">
      <c r="A27" s="201" t="s">
        <v>198</v>
      </c>
      <c r="B27" s="202" t="s">
        <v>201</v>
      </c>
      <c r="C27" s="201" t="s">
        <v>217</v>
      </c>
      <c r="D27" s="203" t="s">
        <v>250</v>
      </c>
      <c r="E27" s="209" t="s">
        <v>1</v>
      </c>
      <c r="F27" s="210">
        <v>1</v>
      </c>
      <c r="G27" s="131"/>
      <c r="H27" s="212">
        <f t="shared" si="1"/>
        <v>0</v>
      </c>
    </row>
    <row r="28" spans="1:8" ht="30">
      <c r="A28" s="201" t="s">
        <v>198</v>
      </c>
      <c r="B28" s="202" t="s">
        <v>201</v>
      </c>
      <c r="C28" s="201" t="s">
        <v>218</v>
      </c>
      <c r="D28" s="203" t="s">
        <v>251</v>
      </c>
      <c r="E28" s="209" t="s">
        <v>1</v>
      </c>
      <c r="F28" s="210">
        <v>1</v>
      </c>
      <c r="G28" s="131"/>
      <c r="H28" s="212">
        <f t="shared" si="1"/>
        <v>0</v>
      </c>
    </row>
    <row r="29" spans="1:8" ht="30">
      <c r="A29" s="201" t="s">
        <v>198</v>
      </c>
      <c r="B29" s="202" t="s">
        <v>201</v>
      </c>
      <c r="C29" s="201" t="s">
        <v>219</v>
      </c>
      <c r="D29" s="203" t="s">
        <v>105</v>
      </c>
      <c r="E29" s="209"/>
      <c r="F29" s="210"/>
      <c r="G29" s="211"/>
      <c r="H29" s="212"/>
    </row>
    <row r="30" spans="1:8">
      <c r="A30" s="201" t="s">
        <v>198</v>
      </c>
      <c r="B30" s="202" t="s">
        <v>201</v>
      </c>
      <c r="C30" s="201" t="s">
        <v>252</v>
      </c>
      <c r="D30" s="203" t="s">
        <v>249</v>
      </c>
      <c r="E30" s="209" t="s">
        <v>1</v>
      </c>
      <c r="F30" s="210">
        <v>1</v>
      </c>
      <c r="G30" s="131"/>
      <c r="H30" s="212">
        <f t="shared" si="1"/>
        <v>0</v>
      </c>
    </row>
    <row r="31" spans="1:8">
      <c r="A31" s="201" t="s">
        <v>198</v>
      </c>
      <c r="B31" s="202" t="s">
        <v>201</v>
      </c>
      <c r="C31" s="201" t="s">
        <v>253</v>
      </c>
      <c r="D31" s="203" t="s">
        <v>254</v>
      </c>
      <c r="E31" s="209" t="s">
        <v>1</v>
      </c>
      <c r="F31" s="210">
        <v>3</v>
      </c>
      <c r="G31" s="131"/>
      <c r="H31" s="212">
        <f t="shared" si="1"/>
        <v>0</v>
      </c>
    </row>
    <row r="32" spans="1:8">
      <c r="A32" s="201" t="s">
        <v>198</v>
      </c>
      <c r="B32" s="202" t="s">
        <v>201</v>
      </c>
      <c r="C32" s="201" t="s">
        <v>255</v>
      </c>
      <c r="D32" s="203" t="s">
        <v>256</v>
      </c>
      <c r="E32" s="209" t="s">
        <v>1</v>
      </c>
      <c r="F32" s="210">
        <v>1</v>
      </c>
      <c r="G32" s="131"/>
      <c r="H32" s="212">
        <f t="shared" si="1"/>
        <v>0</v>
      </c>
    </row>
    <row r="33" spans="1:8" ht="75">
      <c r="A33" s="201" t="s">
        <v>198</v>
      </c>
      <c r="B33" s="202" t="s">
        <v>201</v>
      </c>
      <c r="C33" s="201" t="s">
        <v>220</v>
      </c>
      <c r="D33" s="203" t="s">
        <v>257</v>
      </c>
      <c r="E33" s="205" t="s">
        <v>203</v>
      </c>
      <c r="F33" s="206">
        <v>2</v>
      </c>
      <c r="G33" s="132"/>
      <c r="H33" s="208">
        <f t="shared" si="1"/>
        <v>0</v>
      </c>
    </row>
    <row r="34" spans="1:8" ht="225">
      <c r="A34" s="201" t="s">
        <v>198</v>
      </c>
      <c r="B34" s="202" t="s">
        <v>201</v>
      </c>
      <c r="C34" s="201" t="s">
        <v>221</v>
      </c>
      <c r="D34" s="203" t="s">
        <v>258</v>
      </c>
      <c r="E34" s="205"/>
      <c r="F34" s="206"/>
      <c r="G34" s="207"/>
      <c r="H34" s="208"/>
    </row>
    <row r="35" spans="1:8" ht="17.25">
      <c r="A35" s="201" t="s">
        <v>198</v>
      </c>
      <c r="B35" s="202" t="s">
        <v>201</v>
      </c>
      <c r="C35" s="201" t="s">
        <v>259</v>
      </c>
      <c r="D35" s="203" t="s">
        <v>97</v>
      </c>
      <c r="E35" s="205" t="s">
        <v>203</v>
      </c>
      <c r="F35" s="206">
        <v>2</v>
      </c>
      <c r="G35" s="132"/>
      <c r="H35" s="208">
        <f t="shared" ref="H35:H36" si="2">ROUND((F35*G35),2)</f>
        <v>0</v>
      </c>
    </row>
    <row r="36" spans="1:8" ht="17.25">
      <c r="A36" s="201" t="s">
        <v>198</v>
      </c>
      <c r="B36" s="202" t="s">
        <v>201</v>
      </c>
      <c r="C36" s="201" t="s">
        <v>260</v>
      </c>
      <c r="D36" s="203" t="s">
        <v>99</v>
      </c>
      <c r="E36" s="205" t="s">
        <v>203</v>
      </c>
      <c r="F36" s="206">
        <v>2</v>
      </c>
      <c r="G36" s="132"/>
      <c r="H36" s="208">
        <f t="shared" si="2"/>
        <v>0</v>
      </c>
    </row>
    <row r="37" spans="1:8">
      <c r="A37" s="201" t="s">
        <v>198</v>
      </c>
      <c r="B37" s="202" t="s">
        <v>201</v>
      </c>
      <c r="C37" s="201" t="s">
        <v>222</v>
      </c>
      <c r="D37" s="203" t="s">
        <v>261</v>
      </c>
      <c r="E37" s="209" t="s">
        <v>1</v>
      </c>
      <c r="F37" s="210">
        <v>1</v>
      </c>
      <c r="G37" s="131"/>
      <c r="H37" s="212">
        <f t="shared" si="1"/>
        <v>0</v>
      </c>
    </row>
    <row r="38" spans="1:8" s="68" customFormat="1">
      <c r="A38" s="201" t="s">
        <v>198</v>
      </c>
      <c r="B38" s="202" t="s">
        <v>201</v>
      </c>
      <c r="C38" s="201" t="s">
        <v>223</v>
      </c>
      <c r="D38" s="203" t="s">
        <v>574</v>
      </c>
      <c r="E38" s="209"/>
      <c r="F38" s="210">
        <v>1</v>
      </c>
      <c r="G38" s="141">
        <v>0.1</v>
      </c>
      <c r="H38" s="142">
        <f>SUM(H4:H37)*F38</f>
        <v>0</v>
      </c>
    </row>
    <row r="39" spans="1:8" s="68" customFormat="1" ht="12.75">
      <c r="A39" s="52"/>
      <c r="B39" s="36"/>
      <c r="C39" s="42"/>
      <c r="D39" s="18"/>
      <c r="E39" s="33"/>
      <c r="F39" s="33"/>
    </row>
    <row r="40" spans="1:8" ht="30">
      <c r="A40" s="213"/>
      <c r="B40" s="214"/>
      <c r="C40" s="215"/>
      <c r="D40" s="216" t="s">
        <v>262</v>
      </c>
      <c r="E40" s="217"/>
      <c r="F40" s="218"/>
      <c r="G40" s="219"/>
      <c r="H40" s="220">
        <f>SUM(H4:H38)</f>
        <v>0</v>
      </c>
    </row>
  </sheetData>
  <sheetProtection algorithmName="SHA-512" hashValue="CTmIoMP2gEU4WfZhsfXyVmuCpDFin6Ap6x7OkuVGkdsmFhoBShD4YfCu9fyYF5f/NWKeO0jyhKjVplQvl/3REw==" saltValue="6s04Ks3LrmUBeru/yT2U0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5"/>
  <sheetViews>
    <sheetView showGridLines="0" zoomScaleNormal="100" zoomScaleSheetLayoutView="100" workbookViewId="0">
      <selection activeCell="B21" sqref="B21"/>
    </sheetView>
  </sheetViews>
  <sheetFormatPr defaultColWidth="8.85546875" defaultRowHeight="12.75"/>
  <cols>
    <col min="1" max="1" width="6.140625" style="1" customWidth="1"/>
    <col min="2" max="2" width="5.5703125" style="1" customWidth="1"/>
    <col min="3" max="3" width="34.42578125" style="1" customWidth="1"/>
    <col min="4" max="5" width="7.42578125" style="1" customWidth="1"/>
    <col min="6" max="6" width="16.5703125" style="1" customWidth="1"/>
    <col min="7" max="7" width="13.28515625" style="15" customWidth="1"/>
    <col min="8" max="16384" width="8.85546875" style="1"/>
  </cols>
  <sheetData>
    <row r="1" spans="1:7" ht="27.2" customHeight="1">
      <c r="A1" s="22" t="s">
        <v>2</v>
      </c>
      <c r="B1" s="22"/>
      <c r="C1" s="22"/>
      <c r="D1" s="22"/>
      <c r="E1" s="22"/>
      <c r="F1" s="22"/>
      <c r="G1" s="22"/>
    </row>
    <row r="2" spans="1:7" ht="15" customHeight="1">
      <c r="A2" s="355" t="s">
        <v>18</v>
      </c>
      <c r="B2" s="355"/>
      <c r="C2" s="355"/>
      <c r="D2" s="355"/>
      <c r="E2" s="355"/>
      <c r="F2" s="355"/>
      <c r="G2" s="355"/>
    </row>
    <row r="3" spans="1:7" ht="15" customHeight="1">
      <c r="A3" s="356" t="s">
        <v>263</v>
      </c>
      <c r="B3" s="357"/>
      <c r="C3" s="357"/>
      <c r="D3" s="357"/>
      <c r="E3" s="357"/>
      <c r="F3" s="357"/>
      <c r="G3" s="357"/>
    </row>
    <row r="4" spans="1:7" ht="15" customHeight="1">
      <c r="A4" s="357"/>
      <c r="B4" s="357"/>
      <c r="C4" s="357"/>
      <c r="D4" s="357"/>
      <c r="E4" s="357"/>
      <c r="F4" s="357"/>
      <c r="G4" s="357"/>
    </row>
    <row r="5" spans="1:7" ht="25.5">
      <c r="A5" s="6" t="s">
        <v>16</v>
      </c>
      <c r="B5" s="358" t="s">
        <v>23</v>
      </c>
      <c r="C5" s="358"/>
      <c r="D5" s="358"/>
      <c r="E5" s="358"/>
      <c r="F5" s="358"/>
      <c r="G5" s="130" t="s">
        <v>17</v>
      </c>
    </row>
    <row r="6" spans="1:7" ht="36" customHeight="1">
      <c r="A6" s="8" t="s">
        <v>264</v>
      </c>
      <c r="B6" s="377" t="s">
        <v>265</v>
      </c>
      <c r="C6" s="378"/>
      <c r="D6" s="378"/>
      <c r="E6" s="378"/>
      <c r="F6" s="379"/>
      <c r="G6" s="7">
        <f>G15</f>
        <v>0</v>
      </c>
    </row>
    <row r="7" spans="1:7" ht="13.5" thickBot="1">
      <c r="A7" s="10"/>
      <c r="B7" s="11"/>
      <c r="C7" s="12"/>
      <c r="D7" s="12"/>
      <c r="E7" s="12"/>
      <c r="F7" s="12"/>
      <c r="G7" s="13"/>
    </row>
    <row r="8" spans="1:7">
      <c r="A8" s="14"/>
      <c r="B8" s="14"/>
      <c r="C8" s="14"/>
      <c r="D8" s="14"/>
      <c r="E8" s="14"/>
      <c r="F8" s="14"/>
      <c r="G8" s="14"/>
    </row>
    <row r="9" spans="1:7" ht="15.75">
      <c r="A9" s="21" t="s">
        <v>266</v>
      </c>
      <c r="B9" s="19"/>
      <c r="C9" s="20"/>
      <c r="D9" s="20"/>
      <c r="E9" s="19"/>
      <c r="F9" s="19"/>
      <c r="G9" s="18"/>
    </row>
    <row r="10" spans="1:7">
      <c r="A10" s="366" t="s">
        <v>267</v>
      </c>
      <c r="B10" s="367"/>
      <c r="C10" s="367"/>
      <c r="D10" s="367"/>
      <c r="E10" s="367"/>
      <c r="F10" s="367"/>
      <c r="G10" s="368"/>
    </row>
    <row r="11" spans="1:7" ht="25.5" customHeight="1">
      <c r="A11" s="369" t="s">
        <v>15</v>
      </c>
      <c r="B11" s="371" t="s">
        <v>19</v>
      </c>
      <c r="C11" s="372"/>
      <c r="D11" s="371" t="s">
        <v>20</v>
      </c>
      <c r="E11" s="372"/>
      <c r="F11" s="221" t="s">
        <v>21</v>
      </c>
      <c r="G11" s="129" t="s">
        <v>3</v>
      </c>
    </row>
    <row r="12" spans="1:7">
      <c r="A12" s="370"/>
      <c r="B12" s="373"/>
      <c r="C12" s="374"/>
      <c r="D12" s="373"/>
      <c r="E12" s="374"/>
      <c r="F12" s="2" t="s">
        <v>4</v>
      </c>
      <c r="G12" s="2" t="s">
        <v>12</v>
      </c>
    </row>
    <row r="13" spans="1:7">
      <c r="A13" s="3" t="s">
        <v>268</v>
      </c>
      <c r="B13" s="375" t="s">
        <v>269</v>
      </c>
      <c r="C13" s="376"/>
      <c r="D13" s="363" t="s">
        <v>270</v>
      </c>
      <c r="E13" s="364"/>
      <c r="F13" s="16" t="s">
        <v>271</v>
      </c>
      <c r="G13" s="4">
        <f>P2351_SD_TEREN_OBJEKT_2_faza!F163</f>
        <v>0</v>
      </c>
    </row>
    <row r="14" spans="1:7">
      <c r="A14" s="3"/>
      <c r="B14" s="361" t="s">
        <v>272</v>
      </c>
      <c r="C14" s="362"/>
      <c r="D14" s="363"/>
      <c r="E14" s="364"/>
      <c r="F14" s="16" t="s">
        <v>273</v>
      </c>
      <c r="G14" s="4"/>
    </row>
    <row r="15" spans="1:7">
      <c r="A15" s="365" t="s">
        <v>274</v>
      </c>
      <c r="B15" s="365"/>
      <c r="C15" s="365"/>
      <c r="D15" s="365"/>
      <c r="E15" s="365"/>
      <c r="F15" s="365"/>
      <c r="G15" s="5">
        <f>SUM(G13:G14)</f>
        <v>0</v>
      </c>
    </row>
  </sheetData>
  <sheetProtection algorithmName="SHA-512" hashValue="TGjfirwkIGwPzl39Sh0/WEUclx2RINcYeoHF8bfIhQWW5LMlyGDHZn6GMzOLnT1NGIVHntwnAB7SyGOQWN/TdA==" saltValue="b2PTiDr4yFKvGjyqHt/x8A==" spinCount="100000" sheet="1" objects="1" scenarios="1"/>
  <mergeCells count="13">
    <mergeCell ref="A10:G10"/>
    <mergeCell ref="A2:G2"/>
    <mergeCell ref="A3:G4"/>
    <mergeCell ref="B5:F5"/>
    <mergeCell ref="B6:F6"/>
    <mergeCell ref="A15:F15"/>
    <mergeCell ref="A11:A12"/>
    <mergeCell ref="B11:C12"/>
    <mergeCell ref="D11:E12"/>
    <mergeCell ref="B13:C13"/>
    <mergeCell ref="D13:E13"/>
    <mergeCell ref="B14:C14"/>
    <mergeCell ref="D14:E14"/>
  </mergeCells>
  <pageMargins left="0.78740157480314965" right="0.27559055118110237" top="0.86614173228346458" bottom="0.74803149606299213" header="0.31496062992125984" footer="0.31496062992125984"/>
  <pageSetup paperSize="9" orientation="portrait" r:id="rId1"/>
  <headerFooter alignWithMargins="0">
    <oddHeader>&amp;LENERGETIKA LJUBLJANA d.o.o.&amp;RJPE-SIR-410/23</oddHeader>
    <oddFooter>&amp;C&amp;"Arial,Navadno"&amp;P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20</vt:i4>
      </vt:variant>
    </vt:vector>
  </HeadingPairs>
  <TitlesOfParts>
    <vt:vector size="36" baseType="lpstr">
      <vt:lpstr>REKAP</vt:lpstr>
      <vt:lpstr>a</vt:lpstr>
      <vt:lpstr>od točke 1 do 3</vt:lpstr>
      <vt:lpstr>od točke 3 do 6</vt:lpstr>
      <vt:lpstr>od točke 5 do 7</vt:lpstr>
      <vt:lpstr>od točke 7 do 8</vt:lpstr>
      <vt:lpstr>b</vt:lpstr>
      <vt:lpstr>4.1 Vročevodni priključek</vt:lpstr>
      <vt:lpstr>c</vt:lpstr>
      <vt:lpstr>P2351_SD_TEREN_OBJEKT_2_faza</vt:lpstr>
      <vt:lpstr>d</vt:lpstr>
      <vt:lpstr>Sep-1-vročevod</vt:lpstr>
      <vt:lpstr>Sep-2-splošno</vt:lpstr>
      <vt:lpstr> UVODNI LIST</vt:lpstr>
      <vt:lpstr>e</vt:lpstr>
      <vt:lpstr>VROČEVOD - ZU IN NO</vt:lpstr>
      <vt:lpstr>' UVODNI LIST'!Področje_tiskanja</vt:lpstr>
      <vt:lpstr>'4.1 Vročevodni priključek'!Področje_tiskanja</vt:lpstr>
      <vt:lpstr>a!Področje_tiskanja</vt:lpstr>
      <vt:lpstr>'c'!Področje_tiskanja</vt:lpstr>
      <vt:lpstr>'od točke 3 do 6'!Področje_tiskanja</vt:lpstr>
      <vt:lpstr>'od točke 5 do 7'!Področje_tiskanja</vt:lpstr>
      <vt:lpstr>'od točke 7 do 8'!Področje_tiskanja</vt:lpstr>
      <vt:lpstr>P2351_SD_TEREN_OBJEKT_2_faza!Področje_tiskanja</vt:lpstr>
      <vt:lpstr>REKAP!Področje_tiskanja</vt:lpstr>
      <vt:lpstr>'Sep-1-vročevod'!Področje_tiskanja</vt:lpstr>
      <vt:lpstr>'Sep-2-splošno'!Področje_tiskanja</vt:lpstr>
      <vt:lpstr>'VROČEVOD - ZU IN NO'!Področje_tiskanja</vt:lpstr>
      <vt:lpstr>'od točke 1 do 3'!Tiskanje_naslovov</vt:lpstr>
      <vt:lpstr>'od točke 3 do 6'!Tiskanje_naslovov</vt:lpstr>
      <vt:lpstr>'od točke 5 do 7'!Tiskanje_naslovov</vt:lpstr>
      <vt:lpstr>'od točke 7 do 8'!Tiskanje_naslovov</vt:lpstr>
      <vt:lpstr>P2351_SD_TEREN_OBJEKT_2_faza!Tiskanje_naslovov</vt:lpstr>
      <vt:lpstr>'Sep-1-vročevod'!Tiskanje_naslovov</vt:lpstr>
      <vt:lpstr>'Sep-2-splošno'!Tiskanje_naslovov</vt:lpstr>
      <vt:lpstr>'VROČEVOD - ZU IN NO'!Tiskanje_naslovov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gregor redelonghi</dc:creator>
  <dc:description>izdelan: 31/08-2005</dc:description>
  <cp:lastModifiedBy>Uporabnik sistema Windows</cp:lastModifiedBy>
  <cp:lastPrinted>2023-11-21T08:26:13Z</cp:lastPrinted>
  <dcterms:created xsi:type="dcterms:W3CDTF">1999-05-03T05:58:28Z</dcterms:created>
  <dcterms:modified xsi:type="dcterms:W3CDTF">2023-11-21T12:41:25Z</dcterms:modified>
</cp:coreProperties>
</file>